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e\Documents\IQP\"/>
    </mc:Choice>
  </mc:AlternateContent>
  <bookViews>
    <workbookView xWindow="0" yWindow="1800" windowWidth="11775" windowHeight="3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5" i="1" l="1"/>
  <c r="N35" i="1"/>
  <c r="M34" i="1"/>
  <c r="N34" i="1"/>
  <c r="CC21" i="1" l="1"/>
  <c r="B21" i="1" s="1"/>
  <c r="CC22" i="1"/>
  <c r="CC23" i="1"/>
  <c r="CC24" i="1"/>
  <c r="CC25" i="1"/>
  <c r="CC26" i="1"/>
  <c r="CC20" i="1"/>
  <c r="B20" i="1" s="1"/>
  <c r="B22" i="1"/>
  <c r="B23" i="1"/>
  <c r="B24" i="1"/>
  <c r="B25" i="1"/>
  <c r="B26" i="1"/>
  <c r="CC3" i="1" l="1"/>
  <c r="CC7" i="1" s="1"/>
  <c r="B7" i="1" s="1"/>
  <c r="CC11" i="1" l="1"/>
  <c r="CC15" i="1"/>
  <c r="B15" i="1" s="1"/>
  <c r="L17" i="1" s="1"/>
  <c r="L29" i="1" s="1"/>
  <c r="CC6" i="1"/>
  <c r="B6" i="1" s="1"/>
  <c r="AF17" i="1" s="1"/>
  <c r="AF29" i="1" s="1"/>
  <c r="CC9" i="1"/>
  <c r="B9" i="1" s="1"/>
  <c r="AM17" i="1" s="1"/>
  <c r="AM29" i="1" s="1"/>
  <c r="CC5" i="1"/>
  <c r="CC16" i="1"/>
  <c r="CC10" i="1"/>
  <c r="CC13" i="1"/>
  <c r="B13" i="1" s="1"/>
  <c r="BK17" i="1" s="1"/>
  <c r="BK29" i="1" s="1"/>
  <c r="CC12" i="1"/>
  <c r="CC14" i="1"/>
  <c r="B14" i="1" s="1"/>
  <c r="BZ17" i="1" s="1"/>
  <c r="BZ29" i="1" s="1"/>
  <c r="AX17" i="1"/>
  <c r="AX29" i="1" s="1"/>
  <c r="AY17" i="1"/>
  <c r="AY29" i="1" s="1"/>
  <c r="AW17" i="1"/>
  <c r="AW29" i="1" s="1"/>
  <c r="AZ17" i="1"/>
  <c r="AZ29" i="1" s="1"/>
  <c r="BA17" i="1"/>
  <c r="BA29" i="1" s="1"/>
  <c r="AU17" i="1"/>
  <c r="AU29" i="1" s="1"/>
  <c r="AV17" i="1"/>
  <c r="AV29" i="1" s="1"/>
  <c r="AN17" i="1"/>
  <c r="AN29" i="1" s="1"/>
  <c r="CC8" i="1"/>
  <c r="BY17" i="1" l="1"/>
  <c r="BY29" i="1" s="1"/>
  <c r="M17" i="1"/>
  <c r="M29" i="1" s="1"/>
  <c r="BG17" i="1"/>
  <c r="BG29" i="1" s="1"/>
  <c r="AO17" i="1"/>
  <c r="AO29" i="1" s="1"/>
  <c r="BC17" i="1"/>
  <c r="BC29" i="1" s="1"/>
  <c r="K17" i="1"/>
  <c r="K29" i="1" s="1"/>
  <c r="BW17" i="1"/>
  <c r="BW29" i="1" s="1"/>
  <c r="BR17" i="1"/>
  <c r="BR29" i="1" s="1"/>
  <c r="BO17" i="1"/>
  <c r="BO29" i="1" s="1"/>
  <c r="BI17" i="1"/>
  <c r="BI29" i="1" s="1"/>
  <c r="BQ17" i="1"/>
  <c r="BQ29" i="1" s="1"/>
  <c r="J17" i="1"/>
  <c r="J29" i="1" s="1"/>
  <c r="B10" i="1"/>
  <c r="BX17" i="1"/>
  <c r="BX29" i="1" s="1"/>
  <c r="BJ17" i="1"/>
  <c r="BJ29" i="1" s="1"/>
  <c r="B16" i="1"/>
  <c r="B8" i="1"/>
  <c r="F17" i="1" s="1"/>
  <c r="F29" i="1" s="1"/>
  <c r="B5" i="1"/>
  <c r="BV17" i="1" s="1"/>
  <c r="BV29" i="1" s="1"/>
  <c r="B12" i="1"/>
  <c r="B11" i="1"/>
  <c r="BU17" i="1" s="1"/>
  <c r="BU29" i="1" s="1"/>
  <c r="BN17" i="1"/>
  <c r="BN29" i="1" s="1"/>
  <c r="BL17" i="1"/>
  <c r="BL29" i="1" s="1"/>
  <c r="BM17" i="1"/>
  <c r="BM29" i="1" s="1"/>
  <c r="I17" i="1"/>
  <c r="I29" i="1" s="1"/>
  <c r="O17" i="1"/>
  <c r="O29" i="1" s="1"/>
  <c r="AQ17" i="1"/>
  <c r="AQ29" i="1" s="1"/>
  <c r="AP17" i="1"/>
  <c r="AP29" i="1" s="1"/>
  <c r="N17" i="1"/>
  <c r="N29" i="1" s="1"/>
  <c r="BP17" i="1"/>
  <c r="BP29" i="1" s="1"/>
  <c r="AD17" i="1"/>
  <c r="AD29" i="1" s="1"/>
  <c r="AC17" i="1"/>
  <c r="AC29" i="1" s="1"/>
  <c r="BF17" i="1"/>
  <c r="BF29" i="1" s="1"/>
  <c r="BE17" i="1"/>
  <c r="BE29" i="1" s="1"/>
  <c r="BD17" i="1"/>
  <c r="BD29" i="1" s="1"/>
  <c r="BB17" i="1" l="1"/>
  <c r="BB29" i="1" s="1"/>
  <c r="D17" i="1"/>
  <c r="D29" i="1" s="1"/>
  <c r="BT17" i="1"/>
  <c r="BT29" i="1" s="1"/>
  <c r="X17" i="1"/>
  <c r="X29" i="1" s="1"/>
  <c r="C17" i="1"/>
  <c r="C29" i="1" s="1"/>
  <c r="E17" i="1"/>
  <c r="E29" i="1" s="1"/>
  <c r="P17" i="1"/>
  <c r="P29" i="1" s="1"/>
  <c r="AL17" i="1"/>
  <c r="AL29" i="1" s="1"/>
  <c r="Y17" i="1"/>
  <c r="Y29" i="1" s="1"/>
  <c r="AB17" i="1"/>
  <c r="AB29" i="1" s="1"/>
  <c r="S17" i="1"/>
  <c r="S29" i="1" s="1"/>
  <c r="T17" i="1"/>
  <c r="T29" i="1" s="1"/>
  <c r="W17" i="1"/>
  <c r="W29" i="1" s="1"/>
  <c r="V17" i="1"/>
  <c r="V29" i="1" s="1"/>
  <c r="AS17" i="1"/>
  <c r="AS29" i="1" s="1"/>
  <c r="AH17" i="1"/>
  <c r="AH29" i="1" s="1"/>
  <c r="U17" i="1"/>
  <c r="U29" i="1" s="1"/>
  <c r="BH17" i="1"/>
  <c r="BH29" i="1" s="1"/>
  <c r="Z17" i="1"/>
  <c r="Z29" i="1" s="1"/>
  <c r="BS17" i="1"/>
  <c r="BS29" i="1" s="1"/>
  <c r="G17" i="1"/>
  <c r="G29" i="1" s="1"/>
  <c r="H17" i="1"/>
  <c r="H29" i="1" s="1"/>
  <c r="AK17" i="1"/>
  <c r="AK29" i="1" s="1"/>
  <c r="AG17" i="1"/>
  <c r="AG29" i="1" s="1"/>
  <c r="AJ17" i="1"/>
  <c r="AJ29" i="1" s="1"/>
  <c r="AI17" i="1"/>
  <c r="AI29" i="1" s="1"/>
  <c r="AE17" i="1"/>
  <c r="AE29" i="1" s="1"/>
  <c r="Q17" i="1"/>
  <c r="Q29" i="1" s="1"/>
  <c r="R17" i="1"/>
  <c r="R29" i="1" s="1"/>
  <c r="AA17" i="1"/>
  <c r="AA29" i="1" s="1"/>
  <c r="AT17" i="1"/>
  <c r="AT29" i="1" s="1"/>
  <c r="AR17" i="1"/>
  <c r="AR29" i="1" s="1"/>
  <c r="AK27" i="1"/>
  <c r="AM27" i="1"/>
  <c r="E27" i="1"/>
  <c r="AD27" i="1"/>
  <c r="AF27" i="1"/>
  <c r="AX27" i="1"/>
  <c r="BP27" i="1"/>
  <c r="AA27" i="1"/>
  <c r="BF27" i="1"/>
  <c r="BQ27" i="1"/>
  <c r="C27" i="1"/>
  <c r="W27" i="1"/>
  <c r="AR27" i="1"/>
  <c r="BZ27" i="1"/>
  <c r="Z27" i="1"/>
  <c r="F27" i="1"/>
  <c r="BH27" i="1"/>
  <c r="BL27" i="1"/>
  <c r="AE27" i="1"/>
  <c r="AO27" i="1"/>
  <c r="Y27" i="1"/>
  <c r="U27" i="1"/>
  <c r="BT27" i="1"/>
  <c r="O27" i="1"/>
  <c r="N27" i="1"/>
  <c r="BK27" i="1"/>
  <c r="BJ27" i="1"/>
  <c r="BD27" i="1"/>
  <c r="V27" i="1"/>
  <c r="AJ27" i="1"/>
  <c r="BE27" i="1"/>
  <c r="BY27" i="1"/>
  <c r="BS27" i="1"/>
  <c r="D27" i="1"/>
  <c r="AQ27" i="1"/>
  <c r="AB27" i="1"/>
  <c r="L27" i="1"/>
  <c r="AT27" i="1"/>
  <c r="P27" i="1"/>
  <c r="AU27" i="1"/>
  <c r="S27" i="1"/>
  <c r="BB27" i="1"/>
  <c r="AW27" i="1"/>
  <c r="AV27" i="1"/>
  <c r="I27" i="1"/>
  <c r="BU27" i="1"/>
  <c r="AN27" i="1"/>
  <c r="BW27" i="1"/>
  <c r="K27" i="1"/>
  <c r="AH27" i="1"/>
  <c r="AG27" i="1"/>
  <c r="BR27" i="1"/>
  <c r="BV27" i="1"/>
  <c r="AS27" i="1"/>
  <c r="BX27" i="1"/>
  <c r="AZ27" i="1"/>
  <c r="X27" i="1"/>
  <c r="J27" i="1"/>
  <c r="AY27" i="1"/>
  <c r="BA27" i="1"/>
  <c r="R27" i="1"/>
  <c r="BC27" i="1"/>
  <c r="BM27" i="1"/>
  <c r="M27" i="1"/>
  <c r="BN27" i="1"/>
  <c r="AI27" i="1"/>
  <c r="BI27" i="1"/>
  <c r="H27" i="1"/>
  <c r="G27" i="1"/>
  <c r="T27" i="1"/>
  <c r="AC27" i="1"/>
  <c r="AL27" i="1"/>
  <c r="BG27" i="1"/>
  <c r="AP27" i="1"/>
  <c r="BO27" i="1"/>
  <c r="Q27" i="1"/>
  <c r="L34" i="1" l="1"/>
  <c r="L35" i="1" s="1"/>
  <c r="I34" i="1"/>
  <c r="I35" i="1" s="1"/>
  <c r="E34" i="1"/>
  <c r="E35" i="1" s="1"/>
  <c r="G34" i="1"/>
  <c r="G35" i="1" s="1"/>
  <c r="D34" i="1"/>
  <c r="D35" i="1" s="1"/>
  <c r="C34" i="1"/>
  <c r="C35" i="1" s="1"/>
  <c r="J34" i="1"/>
  <c r="J35" i="1" s="1"/>
  <c r="H34" i="1"/>
  <c r="H35" i="1" s="1"/>
  <c r="F34" i="1"/>
  <c r="F35" i="1" s="1"/>
  <c r="K34" i="1"/>
  <c r="K35" i="1" s="1"/>
</calcChain>
</file>

<file path=xl/sharedStrings.xml><?xml version="1.0" encoding="utf-8"?>
<sst xmlns="http://schemas.openxmlformats.org/spreadsheetml/2006/main" count="199" uniqueCount="116">
  <si>
    <t>Criteria</t>
  </si>
  <si>
    <t>Weight</t>
  </si>
  <si>
    <t>ICT Solutions</t>
  </si>
  <si>
    <t>Total</t>
  </si>
  <si>
    <t>Total Weight:</t>
  </si>
  <si>
    <t>Weight#:</t>
  </si>
  <si>
    <t>Weight%:</t>
  </si>
  <si>
    <t>Max Score</t>
  </si>
  <si>
    <t>Second Score</t>
  </si>
  <si>
    <t>Third Score</t>
  </si>
  <si>
    <t>Interactive Interfaces</t>
  </si>
  <si>
    <t>CAVE</t>
  </si>
  <si>
    <t>SmartBoard 480iv</t>
  </si>
  <si>
    <t>Emotiv Headset</t>
  </si>
  <si>
    <t>Wacom DTU-1631</t>
  </si>
  <si>
    <t>Wacom DTU-1031</t>
  </si>
  <si>
    <t>iPad Retina</t>
  </si>
  <si>
    <t>Samsung Galaxy Note</t>
  </si>
  <si>
    <t>eBeam Edge</t>
  </si>
  <si>
    <t>eBeam Engage</t>
  </si>
  <si>
    <t>Digital 3D Visualization</t>
  </si>
  <si>
    <t>Physical 3D Visualization</t>
  </si>
  <si>
    <t>Accessible Sound System</t>
  </si>
  <si>
    <t>Communication</t>
  </si>
  <si>
    <t>Data Collection</t>
  </si>
  <si>
    <t>Data Sharing</t>
  </si>
  <si>
    <t>Media Manipulation</t>
  </si>
  <si>
    <t>Presentation Display</t>
  </si>
  <si>
    <t>Recording/Class Capture</t>
  </si>
  <si>
    <t>Simultaneous Classroom Telepresence</t>
  </si>
  <si>
    <t>Sound Studio Equipment</t>
  </si>
  <si>
    <t>Problem Area</t>
  </si>
  <si>
    <t>Apogee MiC</t>
  </si>
  <si>
    <t>HISONIC</t>
  </si>
  <si>
    <t>Snowflake</t>
  </si>
  <si>
    <t>Nutone</t>
  </si>
  <si>
    <t xml:space="preserve">Bose Soundlink </t>
  </si>
  <si>
    <t>Kinivo</t>
  </si>
  <si>
    <t>iHome</t>
  </si>
  <si>
    <t>LogMeIn</t>
  </si>
  <si>
    <t>Mikogo</t>
  </si>
  <si>
    <t>GoToMeeting</t>
  </si>
  <si>
    <t>ScreenLeap</t>
  </si>
  <si>
    <t>GoPro Hero3</t>
  </si>
  <si>
    <t>IrisLiveView</t>
  </si>
  <si>
    <t>Sketchup</t>
  </si>
  <si>
    <t>SolidWorks</t>
  </si>
  <si>
    <t>XYZ Printing daVinci 1.0</t>
  </si>
  <si>
    <t>Cubify Cube 3</t>
  </si>
  <si>
    <t>Printbot Assembled Jr</t>
  </si>
  <si>
    <t>Ultimaker Original</t>
  </si>
  <si>
    <t>Pirate3D Buccaneer</t>
  </si>
  <si>
    <t>Peachy Printer</t>
  </si>
  <si>
    <t>Launchpad Mini</t>
  </si>
  <si>
    <t>Launchkey Mini</t>
  </si>
  <si>
    <t>Launchkey</t>
  </si>
  <si>
    <t>Gimp</t>
  </si>
  <si>
    <t>Photoshop Elements</t>
  </si>
  <si>
    <t>Audacity</t>
  </si>
  <si>
    <t>SurveyGizmo</t>
  </si>
  <si>
    <t>TurningTechnologies</t>
  </si>
  <si>
    <t>GoogleDocs</t>
  </si>
  <si>
    <t>Qualtrics</t>
  </si>
  <si>
    <t>iClicker</t>
  </si>
  <si>
    <t>DropBox</t>
  </si>
  <si>
    <t>NearPod</t>
  </si>
  <si>
    <t>PD-IR Digital System</t>
  </si>
  <si>
    <t>FrontRow Pro Digital</t>
  </si>
  <si>
    <t>Topcat</t>
  </si>
  <si>
    <t>TOGO 925RS</t>
  </si>
  <si>
    <t>Redcat Access</t>
  </si>
  <si>
    <t>SMART Audio</t>
  </si>
  <si>
    <t>FrontRow to Go</t>
  </si>
  <si>
    <t>FlexCat</t>
  </si>
  <si>
    <t>Juno Tower Receiver</t>
  </si>
  <si>
    <t>Echo360</t>
  </si>
  <si>
    <t xml:space="preserve">TechSmith </t>
  </si>
  <si>
    <t>Tegrity</t>
  </si>
  <si>
    <t>Desire2Learn Capture Software</t>
  </si>
  <si>
    <t>ClassSpot</t>
  </si>
  <si>
    <t>SonyVPL-DX120</t>
  </si>
  <si>
    <t>Hitachi CP-DX250</t>
  </si>
  <si>
    <t>BenQ MX520</t>
  </si>
  <si>
    <t>NEC NP-VE281X</t>
  </si>
  <si>
    <t>AcerX1240</t>
  </si>
  <si>
    <t>Epson EX 6220</t>
  </si>
  <si>
    <t>BenQ MW23</t>
  </si>
  <si>
    <t>BenQ MW519</t>
  </si>
  <si>
    <t>NEC NP-M311</t>
  </si>
  <si>
    <t>Epson EX 7220</t>
  </si>
  <si>
    <t>BrightLink 436Wi Interactive WXGA 3LCD Projector</t>
  </si>
  <si>
    <t>BrightLink 595Wi Interactive WXGA 3LCD Projector</t>
  </si>
  <si>
    <t>Dell S500WI</t>
  </si>
  <si>
    <t>Optoma TTW675UTiM-3D</t>
  </si>
  <si>
    <t>Camsung TV Cam(VG-STC3000)</t>
  </si>
  <si>
    <t>Camsung TV Cam(VG-STC2000)</t>
  </si>
  <si>
    <t>LG TV Camera</t>
  </si>
  <si>
    <t>Panasonic TY-CC20W Skype-Enabled Camera</t>
  </si>
  <si>
    <t>Type</t>
  </si>
  <si>
    <t>Price</t>
  </si>
  <si>
    <t>Ease of Use</t>
  </si>
  <si>
    <t>Ease of Implementation</t>
  </si>
  <si>
    <t>User Reviews</t>
  </si>
  <si>
    <t>Flexibility</t>
  </si>
  <si>
    <t>Reliability</t>
  </si>
  <si>
    <t>Aesthetics</t>
  </si>
  <si>
    <t>SurveyMonkey</t>
  </si>
  <si>
    <t>Combined Problem &amp; Criteria</t>
  </si>
  <si>
    <t>Fourth Score</t>
  </si>
  <si>
    <t>Fifth Score</t>
  </si>
  <si>
    <t>NAMES FOR SEARCH</t>
  </si>
  <si>
    <t>Sixth Score</t>
  </si>
  <si>
    <t>Seventh Score</t>
  </si>
  <si>
    <t>Eigth Score</t>
  </si>
  <si>
    <t>Tenth Score</t>
  </si>
  <si>
    <t>Ninth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</si>
</sst>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15" xfId="0" applyBorder="1"/>
    <xf numFmtId="0" fontId="0" fillId="0" borderId="17" xfId="0" applyBorder="1"/>
    <xf numFmtId="0" fontId="0" fillId="0" borderId="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6"/>
  <sheetViews>
    <sheetView tabSelected="1" zoomScale="55" zoomScaleNormal="55" workbookViewId="0">
      <selection activeCell="A15" sqref="A15:XFD15"/>
    </sheetView>
  </sheetViews>
  <sheetFormatPr defaultColWidth="8.85546875" defaultRowHeight="15" x14ac:dyDescent="0.25"/>
  <cols>
    <col min="1" max="1" width="36" bestFit="1" customWidth="1"/>
    <col min="2" max="2" width="10" bestFit="1" customWidth="1"/>
    <col min="3" max="3" width="15" bestFit="1" customWidth="1"/>
    <col min="4" max="4" width="18" bestFit="1" customWidth="1"/>
    <col min="5" max="5" width="18" customWidth="1"/>
    <col min="6" max="6" width="20.42578125" bestFit="1" customWidth="1"/>
    <col min="7" max="23" width="18" customWidth="1"/>
    <col min="24" max="24" width="20.28515625" customWidth="1"/>
    <col min="25" max="26" width="18" customWidth="1"/>
    <col min="27" max="27" width="21.42578125" customWidth="1"/>
    <col min="28" max="28" width="14.42578125" customWidth="1"/>
    <col min="29" max="29" width="22" customWidth="1"/>
    <col min="30" max="77" width="18" customWidth="1"/>
    <col min="78" max="78" width="46.5703125" bestFit="1" customWidth="1"/>
    <col min="80" max="80" width="12.85546875" bestFit="1" customWidth="1"/>
  </cols>
  <sheetData>
    <row r="1" spans="1:86" ht="15.75" x14ac:dyDescent="0.25">
      <c r="A1" s="19"/>
      <c r="B1" s="20"/>
      <c r="C1" s="56" t="s">
        <v>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</row>
    <row r="2" spans="1:86" ht="15.75" customHeight="1" thickBot="1" x14ac:dyDescent="0.3">
      <c r="A2" s="1"/>
      <c r="B2" s="1"/>
      <c r="C2" s="47" t="s">
        <v>32</v>
      </c>
      <c r="D2" s="9" t="s">
        <v>33</v>
      </c>
      <c r="E2" s="9" t="s">
        <v>34</v>
      </c>
      <c r="F2" s="9" t="s">
        <v>35</v>
      </c>
      <c r="G2" s="9" t="s">
        <v>36</v>
      </c>
      <c r="H2" s="9" t="s">
        <v>37</v>
      </c>
      <c r="I2" s="9" t="s">
        <v>38</v>
      </c>
      <c r="J2" s="9" t="s">
        <v>39</v>
      </c>
      <c r="K2" s="9" t="s">
        <v>40</v>
      </c>
      <c r="L2" s="9" t="s">
        <v>41</v>
      </c>
      <c r="M2" s="9" t="s">
        <v>42</v>
      </c>
      <c r="N2" s="9" t="s">
        <v>43</v>
      </c>
      <c r="O2" s="9" t="s">
        <v>44</v>
      </c>
      <c r="P2" s="1" t="s">
        <v>45</v>
      </c>
      <c r="Q2" s="1" t="s">
        <v>46</v>
      </c>
      <c r="R2" s="1" t="s">
        <v>11</v>
      </c>
      <c r="S2" s="1" t="s">
        <v>12</v>
      </c>
      <c r="T2" s="1" t="s">
        <v>13</v>
      </c>
      <c r="U2" s="1" t="s">
        <v>14</v>
      </c>
      <c r="V2" s="1" t="s">
        <v>15</v>
      </c>
      <c r="W2" s="1" t="s">
        <v>16</v>
      </c>
      <c r="X2" s="1" t="s">
        <v>17</v>
      </c>
      <c r="Y2" s="1" t="s">
        <v>18</v>
      </c>
      <c r="Z2" s="1" t="s">
        <v>19</v>
      </c>
      <c r="AA2" s="1" t="s">
        <v>47</v>
      </c>
      <c r="AB2" s="1" t="s">
        <v>48</v>
      </c>
      <c r="AC2" s="1" t="s">
        <v>49</v>
      </c>
      <c r="AD2" s="1" t="s">
        <v>50</v>
      </c>
      <c r="AE2" s="1" t="s">
        <v>51</v>
      </c>
      <c r="AF2" s="1" t="s">
        <v>52</v>
      </c>
      <c r="AG2" s="1" t="s">
        <v>53</v>
      </c>
      <c r="AH2" s="1" t="s">
        <v>54</v>
      </c>
      <c r="AI2" s="1" t="s">
        <v>55</v>
      </c>
      <c r="AJ2" s="1" t="s">
        <v>56</v>
      </c>
      <c r="AK2" s="1" t="s">
        <v>57</v>
      </c>
      <c r="AL2" s="1" t="s">
        <v>58</v>
      </c>
      <c r="AM2" s="1" t="s">
        <v>59</v>
      </c>
      <c r="AN2" s="1" t="s">
        <v>60</v>
      </c>
      <c r="AO2" s="1" t="s">
        <v>106</v>
      </c>
      <c r="AP2" s="1" t="s">
        <v>62</v>
      </c>
      <c r="AQ2" s="1" t="s">
        <v>63</v>
      </c>
      <c r="AR2" s="1" t="s">
        <v>61</v>
      </c>
      <c r="AS2" s="1" t="s">
        <v>64</v>
      </c>
      <c r="AT2" s="1" t="s">
        <v>65</v>
      </c>
      <c r="AU2" s="3" t="s">
        <v>66</v>
      </c>
      <c r="AV2" s="3" t="s">
        <v>67</v>
      </c>
      <c r="AW2" s="3" t="s">
        <v>68</v>
      </c>
      <c r="AX2" s="3" t="s">
        <v>69</v>
      </c>
      <c r="AY2" s="3" t="s">
        <v>70</v>
      </c>
      <c r="AZ2" s="3" t="s">
        <v>71</v>
      </c>
      <c r="BA2" s="3" t="s">
        <v>72</v>
      </c>
      <c r="BB2" s="3" t="s">
        <v>73</v>
      </c>
      <c r="BC2" s="3" t="s">
        <v>74</v>
      </c>
      <c r="BD2" s="3" t="s">
        <v>75</v>
      </c>
      <c r="BE2" s="3" t="s">
        <v>76</v>
      </c>
      <c r="BF2" s="3" t="s">
        <v>77</v>
      </c>
      <c r="BG2" s="3" t="s">
        <v>78</v>
      </c>
      <c r="BH2" s="3" t="s">
        <v>79</v>
      </c>
      <c r="BI2" s="3" t="s">
        <v>80</v>
      </c>
      <c r="BJ2" s="3" t="s">
        <v>81</v>
      </c>
      <c r="BK2" s="3" t="s">
        <v>82</v>
      </c>
      <c r="BL2" s="3" t="s">
        <v>83</v>
      </c>
      <c r="BM2" s="3" t="s">
        <v>84</v>
      </c>
      <c r="BN2" s="3" t="s">
        <v>85</v>
      </c>
      <c r="BO2" s="3" t="s">
        <v>86</v>
      </c>
      <c r="BP2" s="3" t="s">
        <v>87</v>
      </c>
      <c r="BQ2" s="3" t="s">
        <v>88</v>
      </c>
      <c r="BR2" s="3" t="s">
        <v>89</v>
      </c>
      <c r="BS2" s="3" t="s">
        <v>90</v>
      </c>
      <c r="BT2" s="3" t="s">
        <v>91</v>
      </c>
      <c r="BU2" s="3" t="s">
        <v>92</v>
      </c>
      <c r="BV2" s="3" t="s">
        <v>93</v>
      </c>
      <c r="BW2" s="3" t="s">
        <v>94</v>
      </c>
      <c r="BX2" s="3" t="s">
        <v>95</v>
      </c>
      <c r="BY2" s="3" t="s">
        <v>96</v>
      </c>
      <c r="BZ2" s="26" t="s">
        <v>97</v>
      </c>
      <c r="CA2" s="8"/>
      <c r="CB2" s="11"/>
      <c r="CC2" s="11"/>
      <c r="CD2" s="11"/>
      <c r="CE2" s="11"/>
      <c r="CF2" s="11"/>
      <c r="CG2" s="11"/>
      <c r="CH2" s="11"/>
    </row>
    <row r="3" spans="1:86" ht="16.5" thickBot="1" x14ac:dyDescent="0.3">
      <c r="A3" s="58" t="s">
        <v>0</v>
      </c>
      <c r="B3" s="59"/>
      <c r="C3" s="18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B3" t="s">
        <v>4</v>
      </c>
      <c r="CC3">
        <f>SUM(CB5:CB16)</f>
        <v>78</v>
      </c>
    </row>
    <row r="4" spans="1:86" x14ac:dyDescent="0.25">
      <c r="A4" s="22" t="s">
        <v>31</v>
      </c>
      <c r="B4" s="2" t="s">
        <v>1</v>
      </c>
      <c r="C4" s="1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B4" t="s">
        <v>5</v>
      </c>
      <c r="CC4" t="s">
        <v>6</v>
      </c>
    </row>
    <row r="5" spans="1:86" x14ac:dyDescent="0.25">
      <c r="A5" s="23" t="s">
        <v>20</v>
      </c>
      <c r="B5" s="21">
        <f>ROUND(CC5, 2)</f>
        <v>0.09</v>
      </c>
      <c r="C5" s="14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1</v>
      </c>
      <c r="Q5" s="10">
        <v>1</v>
      </c>
      <c r="R5" s="10">
        <v>1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1</v>
      </c>
      <c r="AB5" s="10">
        <v>1</v>
      </c>
      <c r="AC5" s="10">
        <v>0</v>
      </c>
      <c r="AD5" s="10">
        <v>0</v>
      </c>
      <c r="AE5" s="10">
        <v>1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  <c r="BO5" s="10">
        <v>0</v>
      </c>
      <c r="BP5" s="10">
        <v>0</v>
      </c>
      <c r="BQ5" s="10">
        <v>0</v>
      </c>
      <c r="BR5" s="10">
        <v>0</v>
      </c>
      <c r="BS5" s="10">
        <v>0</v>
      </c>
      <c r="BT5" s="10">
        <v>0</v>
      </c>
      <c r="BU5" s="10">
        <v>0</v>
      </c>
      <c r="BV5" s="10">
        <v>1</v>
      </c>
      <c r="BW5" s="10">
        <v>0</v>
      </c>
      <c r="BX5" s="10">
        <v>0</v>
      </c>
      <c r="BY5" s="10">
        <v>0</v>
      </c>
      <c r="BZ5" s="10">
        <v>0</v>
      </c>
      <c r="CB5">
        <v>7</v>
      </c>
      <c r="CC5">
        <f t="shared" ref="CC5:CC16" si="0">CB5/($CC$3)</f>
        <v>8.9743589743589744E-2</v>
      </c>
    </row>
    <row r="6" spans="1:86" x14ac:dyDescent="0.25">
      <c r="A6" s="24" t="s">
        <v>21</v>
      </c>
      <c r="B6" s="21">
        <f t="shared" ref="B6:B16" si="1">ROUND(CC6, 2)</f>
        <v>0.15</v>
      </c>
      <c r="C6" s="14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1</v>
      </c>
      <c r="AB6" s="10">
        <v>1</v>
      </c>
      <c r="AC6" s="10">
        <v>1</v>
      </c>
      <c r="AD6" s="10">
        <v>1</v>
      </c>
      <c r="AE6" s="10">
        <v>1</v>
      </c>
      <c r="AF6" s="10">
        <v>1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0</v>
      </c>
      <c r="BW6" s="10">
        <v>0</v>
      </c>
      <c r="BX6" s="10">
        <v>0</v>
      </c>
      <c r="BY6" s="10">
        <v>0</v>
      </c>
      <c r="BZ6" s="10">
        <v>0</v>
      </c>
      <c r="CB6">
        <v>12</v>
      </c>
      <c r="CC6">
        <f t="shared" si="0"/>
        <v>0.15384615384615385</v>
      </c>
    </row>
    <row r="7" spans="1:86" x14ac:dyDescent="0.25">
      <c r="A7" s="24" t="s">
        <v>22</v>
      </c>
      <c r="B7" s="21">
        <f t="shared" si="1"/>
        <v>0.04</v>
      </c>
      <c r="C7" s="14">
        <v>0</v>
      </c>
      <c r="D7" s="10">
        <v>1</v>
      </c>
      <c r="E7" s="10">
        <v>0</v>
      </c>
      <c r="F7" s="10">
        <v>1</v>
      </c>
      <c r="G7" s="10">
        <v>1</v>
      </c>
      <c r="H7" s="10">
        <v>1</v>
      </c>
      <c r="I7" s="10">
        <v>1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1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1</v>
      </c>
      <c r="AV7" s="10">
        <v>1</v>
      </c>
      <c r="AW7" s="10">
        <v>1</v>
      </c>
      <c r="AX7" s="10">
        <v>1</v>
      </c>
      <c r="AY7" s="10">
        <v>1</v>
      </c>
      <c r="AZ7" s="10">
        <v>1</v>
      </c>
      <c r="BA7" s="10">
        <v>1</v>
      </c>
      <c r="BB7" s="10">
        <v>1</v>
      </c>
      <c r="BC7" s="10">
        <v>1</v>
      </c>
      <c r="BD7" s="10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10">
        <v>0</v>
      </c>
      <c r="BW7" s="10">
        <v>0</v>
      </c>
      <c r="BX7" s="10">
        <v>0</v>
      </c>
      <c r="BY7" s="10">
        <v>0</v>
      </c>
      <c r="BZ7" s="10">
        <v>0</v>
      </c>
      <c r="CB7">
        <v>3</v>
      </c>
      <c r="CC7">
        <f t="shared" si="0"/>
        <v>3.8461538461538464E-2</v>
      </c>
    </row>
    <row r="8" spans="1:86" x14ac:dyDescent="0.25">
      <c r="A8" s="24" t="s">
        <v>23</v>
      </c>
      <c r="B8" s="21">
        <f t="shared" si="1"/>
        <v>0.05</v>
      </c>
      <c r="C8" s="14">
        <v>1</v>
      </c>
      <c r="D8" s="10">
        <v>1</v>
      </c>
      <c r="E8" s="10">
        <v>1</v>
      </c>
      <c r="F8" s="10">
        <v>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1</v>
      </c>
      <c r="X8" s="10">
        <v>1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1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>
        <v>0</v>
      </c>
      <c r="BQ8" s="10">
        <v>0</v>
      </c>
      <c r="BR8" s="10">
        <v>0</v>
      </c>
      <c r="BS8" s="10">
        <v>0</v>
      </c>
      <c r="BT8" s="10">
        <v>0</v>
      </c>
      <c r="BU8" s="10">
        <v>0</v>
      </c>
      <c r="BV8" s="10">
        <v>0</v>
      </c>
      <c r="BW8" s="10">
        <v>0</v>
      </c>
      <c r="BX8" s="10">
        <v>0</v>
      </c>
      <c r="BY8" s="10">
        <v>0</v>
      </c>
      <c r="BZ8" s="10">
        <v>0</v>
      </c>
      <c r="CB8">
        <v>4</v>
      </c>
      <c r="CC8">
        <f t="shared" si="0"/>
        <v>5.128205128205128E-2</v>
      </c>
    </row>
    <row r="9" spans="1:86" x14ac:dyDescent="0.25">
      <c r="A9" s="24" t="s">
        <v>24</v>
      </c>
      <c r="B9" s="21">
        <f t="shared" si="1"/>
        <v>0.13</v>
      </c>
      <c r="C9" s="14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v>1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1</v>
      </c>
      <c r="X9" s="10">
        <v>1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1</v>
      </c>
      <c r="AN9" s="10">
        <v>1</v>
      </c>
      <c r="AO9" s="10">
        <v>1</v>
      </c>
      <c r="AP9" s="10">
        <v>1</v>
      </c>
      <c r="AQ9" s="10">
        <v>1</v>
      </c>
      <c r="AR9" s="10">
        <v>1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T9" s="10">
        <v>0</v>
      </c>
      <c r="BU9" s="10">
        <v>0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B9">
        <v>10</v>
      </c>
      <c r="CC9">
        <f t="shared" si="0"/>
        <v>0.12820512820512819</v>
      </c>
    </row>
    <row r="10" spans="1:86" x14ac:dyDescent="0.25">
      <c r="A10" s="24" t="s">
        <v>25</v>
      </c>
      <c r="B10" s="21">
        <f t="shared" si="1"/>
        <v>0.14000000000000001</v>
      </c>
      <c r="C10" s="14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1</v>
      </c>
      <c r="X10" s="10">
        <v>1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1</v>
      </c>
      <c r="AS10" s="10">
        <v>1</v>
      </c>
      <c r="AT10" s="10">
        <v>1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W10" s="10">
        <v>0</v>
      </c>
      <c r="BX10" s="10">
        <v>0</v>
      </c>
      <c r="BY10" s="10">
        <v>0</v>
      </c>
      <c r="BZ10" s="10">
        <v>0</v>
      </c>
      <c r="CB10">
        <v>11</v>
      </c>
      <c r="CC10">
        <f t="shared" si="0"/>
        <v>0.14102564102564102</v>
      </c>
    </row>
    <row r="11" spans="1:86" x14ac:dyDescent="0.25">
      <c r="A11" s="24" t="s">
        <v>10</v>
      </c>
      <c r="B11" s="21">
        <f t="shared" si="1"/>
        <v>0.09</v>
      </c>
      <c r="C11" s="14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1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1</v>
      </c>
      <c r="BT11" s="10">
        <v>1</v>
      </c>
      <c r="BU11" s="10">
        <v>1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B11">
        <v>7</v>
      </c>
      <c r="CC11">
        <f t="shared" si="0"/>
        <v>8.9743589743589744E-2</v>
      </c>
    </row>
    <row r="12" spans="1:86" x14ac:dyDescent="0.25">
      <c r="A12" s="24" t="s">
        <v>26</v>
      </c>
      <c r="B12" s="21">
        <f t="shared" si="1"/>
        <v>0.12</v>
      </c>
      <c r="C12" s="14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1</v>
      </c>
      <c r="X12" s="10">
        <v>1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1</v>
      </c>
      <c r="AH12" s="10">
        <v>1</v>
      </c>
      <c r="AI12" s="10">
        <v>1</v>
      </c>
      <c r="AJ12" s="10">
        <v>1</v>
      </c>
      <c r="AK12" s="10">
        <v>1</v>
      </c>
      <c r="AL12" s="10">
        <v>1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B12">
        <v>9</v>
      </c>
      <c r="CC12">
        <f t="shared" si="0"/>
        <v>0.11538461538461539</v>
      </c>
    </row>
    <row r="13" spans="1:86" x14ac:dyDescent="0.25">
      <c r="A13" s="24" t="s">
        <v>27</v>
      </c>
      <c r="B13" s="21">
        <f t="shared" si="1"/>
        <v>0.08</v>
      </c>
      <c r="C13" s="14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1</v>
      </c>
      <c r="S13" s="10">
        <v>1</v>
      </c>
      <c r="T13" s="10">
        <v>0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1</v>
      </c>
      <c r="BJ13" s="10">
        <v>1</v>
      </c>
      <c r="BK13" s="10">
        <v>1</v>
      </c>
      <c r="BL13" s="10">
        <v>1</v>
      </c>
      <c r="BM13" s="10">
        <v>1</v>
      </c>
      <c r="BN13" s="10">
        <v>1</v>
      </c>
      <c r="BO13" s="10">
        <v>1</v>
      </c>
      <c r="BP13" s="10">
        <v>1</v>
      </c>
      <c r="BQ13" s="10">
        <v>1</v>
      </c>
      <c r="BR13" s="10">
        <v>1</v>
      </c>
      <c r="BS13" s="10">
        <v>1</v>
      </c>
      <c r="BT13" s="10">
        <v>1</v>
      </c>
      <c r="BU13" s="10">
        <v>1</v>
      </c>
      <c r="BV13" s="10">
        <v>1</v>
      </c>
      <c r="BW13" s="10">
        <v>0</v>
      </c>
      <c r="BX13" s="10">
        <v>0</v>
      </c>
      <c r="BY13" s="10">
        <v>0</v>
      </c>
      <c r="BZ13" s="10">
        <v>0</v>
      </c>
      <c r="CB13">
        <v>6</v>
      </c>
      <c r="CC13">
        <f t="shared" si="0"/>
        <v>7.6923076923076927E-2</v>
      </c>
    </row>
    <row r="14" spans="1:86" x14ac:dyDescent="0.25">
      <c r="A14" s="24" t="s">
        <v>28</v>
      </c>
      <c r="B14" s="21">
        <f t="shared" si="1"/>
        <v>0.05</v>
      </c>
      <c r="C14" s="14">
        <v>1</v>
      </c>
      <c r="D14" s="10">
        <v>1</v>
      </c>
      <c r="E14" s="10">
        <v>1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1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1</v>
      </c>
      <c r="BD14" s="10">
        <v>1</v>
      </c>
      <c r="BE14" s="10">
        <v>1</v>
      </c>
      <c r="BF14" s="10">
        <v>1</v>
      </c>
      <c r="BG14" s="10">
        <v>1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1</v>
      </c>
      <c r="BX14" s="10">
        <v>1</v>
      </c>
      <c r="BY14" s="10">
        <v>1</v>
      </c>
      <c r="BZ14" s="10">
        <v>1</v>
      </c>
      <c r="CB14">
        <v>4</v>
      </c>
      <c r="CC14">
        <f t="shared" si="0"/>
        <v>5.128205128205128E-2</v>
      </c>
    </row>
    <row r="15" spans="1:86" x14ac:dyDescent="0.25">
      <c r="A15" s="24" t="s">
        <v>29</v>
      </c>
      <c r="B15" s="21">
        <f t="shared" si="1"/>
        <v>0.01</v>
      </c>
      <c r="C15" s="14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1</v>
      </c>
      <c r="K15" s="10">
        <v>1</v>
      </c>
      <c r="L15" s="10">
        <v>1</v>
      </c>
      <c r="M15" s="10">
        <v>1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W15" s="10">
        <v>1</v>
      </c>
      <c r="BX15" s="10">
        <v>1</v>
      </c>
      <c r="BY15" s="10">
        <v>1</v>
      </c>
      <c r="BZ15" s="10">
        <v>1</v>
      </c>
      <c r="CB15">
        <v>1</v>
      </c>
      <c r="CC15">
        <f t="shared" si="0"/>
        <v>1.282051282051282E-2</v>
      </c>
    </row>
    <row r="16" spans="1:86" ht="15.75" thickBot="1" x14ac:dyDescent="0.3">
      <c r="A16" s="25" t="s">
        <v>30</v>
      </c>
      <c r="B16" s="21">
        <f t="shared" si="1"/>
        <v>0.05</v>
      </c>
      <c r="C16" s="13">
        <v>1</v>
      </c>
      <c r="D16" s="12">
        <v>1</v>
      </c>
      <c r="E16" s="12">
        <v>1</v>
      </c>
      <c r="F16" s="12">
        <v>0</v>
      </c>
      <c r="G16" s="12">
        <v>1</v>
      </c>
      <c r="H16" s="12">
        <v>1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1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1</v>
      </c>
      <c r="AH16" s="12">
        <v>1</v>
      </c>
      <c r="AI16" s="12">
        <v>1</v>
      </c>
      <c r="AJ16" s="12">
        <v>0</v>
      </c>
      <c r="AK16" s="12">
        <v>0</v>
      </c>
      <c r="AL16" s="12">
        <v>1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B16">
        <v>4</v>
      </c>
      <c r="CC16">
        <f t="shared" si="0"/>
        <v>5.128205128205128E-2</v>
      </c>
    </row>
    <row r="17" spans="1:81" ht="15.75" thickBot="1" x14ac:dyDescent="0.3">
      <c r="B17" s="15" t="s">
        <v>3</v>
      </c>
      <c r="C17" s="16">
        <f>SUM(IF(C5=1,$B5,0),IF(C6=1,$B6,0),IF(C7=1,$B7,0),IF(C8=1,$B8,0),IF(C9=1,$B9,0),IF(C10=1,$B10,0),IF(C11=1,$B11,0),IF(C12=1,$B12,0),IF(C13=1,$B13,0),IF(C14=1,$B14,0),IF(C15=1,$B15,0),IF(C16=1,$B16,0))</f>
        <v>0.15000000000000002</v>
      </c>
      <c r="D17" s="16">
        <f t="shared" ref="D17:BL17" si="2">SUM(IF(D5=1,$B5,0),IF(D6=1,$B6,0),IF(D7=1,$B7,0),IF(D8=1,$B8,0),IF(D9=1,$B9,0),IF(D10=1,$B10,0),IF(D11=1,$B11,0),IF(D12=1,$B12,0),IF(D13=1,$B13,0),IF(D14=1,$B14,0),IF(D15=1,$B15,0),IF(D16=1,$B16,0))</f>
        <v>0.19</v>
      </c>
      <c r="E17" s="16">
        <f t="shared" si="2"/>
        <v>0.15000000000000002</v>
      </c>
      <c r="F17" s="16">
        <f t="shared" si="2"/>
        <v>0.09</v>
      </c>
      <c r="G17" s="16">
        <f t="shared" si="2"/>
        <v>0.09</v>
      </c>
      <c r="H17" s="16">
        <f t="shared" si="2"/>
        <v>0.09</v>
      </c>
      <c r="I17" s="16">
        <f t="shared" si="2"/>
        <v>0.09</v>
      </c>
      <c r="J17" s="16">
        <f t="shared" si="2"/>
        <v>0.01</v>
      </c>
      <c r="K17" s="16">
        <f t="shared" si="2"/>
        <v>0.01</v>
      </c>
      <c r="L17" s="16">
        <f t="shared" si="2"/>
        <v>0.01</v>
      </c>
      <c r="M17" s="16">
        <f t="shared" si="2"/>
        <v>0.01</v>
      </c>
      <c r="N17" s="16">
        <f t="shared" si="2"/>
        <v>0.18</v>
      </c>
      <c r="O17" s="16">
        <f t="shared" si="2"/>
        <v>0.18</v>
      </c>
      <c r="P17" s="16">
        <f t="shared" si="2"/>
        <v>0.09</v>
      </c>
      <c r="Q17" s="16">
        <f t="shared" si="2"/>
        <v>0.09</v>
      </c>
      <c r="R17" s="16">
        <f t="shared" si="2"/>
        <v>0.26</v>
      </c>
      <c r="S17" s="16">
        <f t="shared" si="2"/>
        <v>0.16999999999999998</v>
      </c>
      <c r="T17" s="16">
        <f t="shared" si="2"/>
        <v>0.09</v>
      </c>
      <c r="U17" s="16">
        <f t="shared" si="2"/>
        <v>0.16999999999999998</v>
      </c>
      <c r="V17" s="16">
        <f t="shared" si="2"/>
        <v>0.16999999999999998</v>
      </c>
      <c r="W17" s="16">
        <f t="shared" si="2"/>
        <v>0.66</v>
      </c>
      <c r="X17" s="16">
        <f t="shared" si="2"/>
        <v>0.61</v>
      </c>
      <c r="Y17" s="16">
        <f t="shared" si="2"/>
        <v>0.16999999999999998</v>
      </c>
      <c r="Z17" s="16">
        <f t="shared" si="2"/>
        <v>0.26</v>
      </c>
      <c r="AA17" s="16">
        <f t="shared" si="2"/>
        <v>0.24</v>
      </c>
      <c r="AB17" s="16">
        <f t="shared" si="2"/>
        <v>0.24</v>
      </c>
      <c r="AC17" s="16">
        <f t="shared" si="2"/>
        <v>0.15</v>
      </c>
      <c r="AD17" s="16">
        <f t="shared" si="2"/>
        <v>0.15</v>
      </c>
      <c r="AE17" s="16">
        <f t="shared" si="2"/>
        <v>0.24</v>
      </c>
      <c r="AF17" s="16">
        <f t="shared" si="2"/>
        <v>0.15</v>
      </c>
      <c r="AG17" s="16">
        <f t="shared" si="2"/>
        <v>0.16999999999999998</v>
      </c>
      <c r="AH17" s="16">
        <f t="shared" si="2"/>
        <v>0.16999999999999998</v>
      </c>
      <c r="AI17" s="16">
        <f t="shared" si="2"/>
        <v>0.16999999999999998</v>
      </c>
      <c r="AJ17" s="16">
        <f t="shared" si="2"/>
        <v>0.12</v>
      </c>
      <c r="AK17" s="16">
        <f t="shared" si="2"/>
        <v>0.12</v>
      </c>
      <c r="AL17" s="16">
        <f t="shared" si="2"/>
        <v>0.16999999999999998</v>
      </c>
      <c r="AM17" s="16">
        <f t="shared" si="2"/>
        <v>0.13</v>
      </c>
      <c r="AN17" s="16">
        <f t="shared" si="2"/>
        <v>0.13</v>
      </c>
      <c r="AO17" s="16">
        <f t="shared" si="2"/>
        <v>0.13</v>
      </c>
      <c r="AP17" s="16">
        <f t="shared" si="2"/>
        <v>0.13</v>
      </c>
      <c r="AQ17" s="16">
        <f t="shared" si="2"/>
        <v>0.13</v>
      </c>
      <c r="AR17" s="16">
        <f t="shared" si="2"/>
        <v>0.27</v>
      </c>
      <c r="AS17" s="16">
        <f t="shared" si="2"/>
        <v>0.14000000000000001</v>
      </c>
      <c r="AT17" s="16">
        <f t="shared" si="2"/>
        <v>0.14000000000000001</v>
      </c>
      <c r="AU17" s="16">
        <f t="shared" si="2"/>
        <v>0.04</v>
      </c>
      <c r="AV17" s="16">
        <f t="shared" si="2"/>
        <v>0.04</v>
      </c>
      <c r="AW17" s="16">
        <f t="shared" si="2"/>
        <v>0.04</v>
      </c>
      <c r="AX17" s="16">
        <f t="shared" si="2"/>
        <v>0.04</v>
      </c>
      <c r="AY17" s="16">
        <f t="shared" si="2"/>
        <v>0.04</v>
      </c>
      <c r="AZ17" s="16">
        <f t="shared" si="2"/>
        <v>0.04</v>
      </c>
      <c r="BA17" s="16">
        <f t="shared" si="2"/>
        <v>0.04</v>
      </c>
      <c r="BB17" s="16">
        <f t="shared" si="2"/>
        <v>0.09</v>
      </c>
      <c r="BC17" s="16">
        <f t="shared" si="2"/>
        <v>0.09</v>
      </c>
      <c r="BD17" s="16">
        <f t="shared" si="2"/>
        <v>0.05</v>
      </c>
      <c r="BE17" s="16">
        <f t="shared" si="2"/>
        <v>0.05</v>
      </c>
      <c r="BF17" s="16">
        <f t="shared" si="2"/>
        <v>0.05</v>
      </c>
      <c r="BG17" s="16">
        <f t="shared" si="2"/>
        <v>0.05</v>
      </c>
      <c r="BH17" s="16">
        <f t="shared" si="2"/>
        <v>0.09</v>
      </c>
      <c r="BI17" s="16">
        <f t="shared" si="2"/>
        <v>0.08</v>
      </c>
      <c r="BJ17" s="16">
        <f t="shared" si="2"/>
        <v>0.08</v>
      </c>
      <c r="BK17" s="16">
        <f t="shared" si="2"/>
        <v>0.08</v>
      </c>
      <c r="BL17" s="16">
        <f t="shared" si="2"/>
        <v>0.08</v>
      </c>
      <c r="BM17" s="16">
        <f t="shared" ref="BM17:BZ17" si="3">SUM(IF(BM5=1,$B5,0),IF(BM6=1,$B6,0),IF(BM7=1,$B7,0),IF(BM8=1,$B8,0),IF(BM9=1,$B9,0),IF(BM10=1,$B10,0),IF(BM11=1,$B11,0),IF(BM12=1,$B12,0),IF(BM13=1,$B13,0),IF(BM14=1,$B14,0),IF(BM15=1,$B15,0),IF(BM16=1,$B16,0))</f>
        <v>0.08</v>
      </c>
      <c r="BN17" s="16">
        <f t="shared" si="3"/>
        <v>0.08</v>
      </c>
      <c r="BO17" s="16">
        <f t="shared" si="3"/>
        <v>0.08</v>
      </c>
      <c r="BP17" s="16">
        <f t="shared" si="3"/>
        <v>0.08</v>
      </c>
      <c r="BQ17" s="16">
        <f t="shared" si="3"/>
        <v>0.08</v>
      </c>
      <c r="BR17" s="16">
        <f t="shared" si="3"/>
        <v>0.08</v>
      </c>
      <c r="BS17" s="16">
        <f t="shared" si="3"/>
        <v>0.16999999999999998</v>
      </c>
      <c r="BT17" s="16">
        <f t="shared" si="3"/>
        <v>0.16999999999999998</v>
      </c>
      <c r="BU17" s="16">
        <f t="shared" si="3"/>
        <v>0.16999999999999998</v>
      </c>
      <c r="BV17" s="16">
        <f t="shared" si="3"/>
        <v>0.16999999999999998</v>
      </c>
      <c r="BW17" s="16">
        <f t="shared" si="3"/>
        <v>6.0000000000000005E-2</v>
      </c>
      <c r="BX17" s="16">
        <f t="shared" si="3"/>
        <v>6.0000000000000005E-2</v>
      </c>
      <c r="BY17" s="16">
        <f t="shared" si="3"/>
        <v>6.0000000000000005E-2</v>
      </c>
      <c r="BZ17" s="16">
        <f t="shared" si="3"/>
        <v>6.0000000000000005E-2</v>
      </c>
      <c r="CB17" s="7"/>
    </row>
    <row r="18" spans="1:81" ht="15.75" x14ac:dyDescent="0.25">
      <c r="A18" s="58" t="s">
        <v>0</v>
      </c>
      <c r="B18" s="59"/>
      <c r="C18" s="4"/>
      <c r="D18" s="5"/>
      <c r="E18" s="5"/>
      <c r="F18" s="5"/>
      <c r="G18" s="27"/>
      <c r="H18" s="27"/>
      <c r="I18" s="27"/>
      <c r="J18" s="27"/>
      <c r="K18" s="27"/>
      <c r="L18" s="27"/>
      <c r="M18" s="27"/>
      <c r="N18" s="27"/>
      <c r="O18" s="6"/>
      <c r="P18" s="4"/>
      <c r="Q18" s="5"/>
      <c r="R18" s="5"/>
      <c r="S18" s="5"/>
      <c r="T18" s="27"/>
      <c r="U18" s="27"/>
      <c r="V18" s="27"/>
      <c r="W18" s="27"/>
      <c r="X18" s="27"/>
      <c r="Y18" s="27"/>
      <c r="Z18" s="27"/>
      <c r="AA18" s="27"/>
      <c r="AB18" s="6"/>
      <c r="AC18" s="4"/>
      <c r="AD18" s="5"/>
      <c r="AE18" s="5"/>
      <c r="AF18" s="5"/>
      <c r="AG18" s="27"/>
      <c r="AH18" s="27"/>
      <c r="AI18" s="27"/>
      <c r="AJ18" s="27"/>
      <c r="AK18" s="27"/>
      <c r="AL18" s="27"/>
      <c r="AM18" s="27"/>
      <c r="AN18" s="27"/>
      <c r="AO18" s="6"/>
      <c r="AP18" s="4"/>
      <c r="AQ18" s="5"/>
      <c r="AR18" s="5"/>
      <c r="AS18" s="5"/>
      <c r="AT18" s="27"/>
      <c r="AU18" s="27"/>
      <c r="AV18" s="27"/>
      <c r="AW18" s="27"/>
      <c r="AX18" s="27"/>
      <c r="AY18" s="27"/>
      <c r="AZ18" s="27"/>
      <c r="BA18" s="27"/>
      <c r="BB18" s="6"/>
      <c r="BC18" s="4"/>
      <c r="BD18" s="5"/>
      <c r="BE18" s="5"/>
      <c r="BF18" s="5"/>
      <c r="BG18" s="27"/>
      <c r="BH18" s="27"/>
      <c r="BI18" s="27"/>
      <c r="BJ18" s="27"/>
      <c r="BK18" s="27"/>
      <c r="BL18" s="27"/>
      <c r="BM18" s="27"/>
      <c r="BN18" s="27"/>
      <c r="BO18" s="6"/>
      <c r="BP18" s="4"/>
      <c r="BQ18" s="5"/>
      <c r="BR18" s="5"/>
      <c r="BS18" s="5"/>
      <c r="BT18" s="27"/>
      <c r="BU18" s="27"/>
      <c r="BV18" s="27"/>
      <c r="BW18" s="27"/>
      <c r="BX18" s="4"/>
      <c r="BY18" s="5"/>
      <c r="BZ18" s="5"/>
      <c r="CA18" s="8"/>
      <c r="CB18" s="8" t="s">
        <v>4</v>
      </c>
      <c r="CC18">
        <v>21.375</v>
      </c>
    </row>
    <row r="19" spans="1:81" x14ac:dyDescent="0.25">
      <c r="A19" s="28" t="s">
        <v>98</v>
      </c>
      <c r="B19" s="2" t="s">
        <v>1</v>
      </c>
      <c r="C19" s="29"/>
      <c r="D19" s="6"/>
      <c r="E19" s="6"/>
      <c r="F19" s="6"/>
      <c r="G19" s="30"/>
      <c r="H19" s="30"/>
      <c r="I19" s="30"/>
      <c r="J19" s="30"/>
      <c r="K19" s="30"/>
      <c r="L19" s="30"/>
      <c r="M19" s="30"/>
      <c r="N19" s="30"/>
      <c r="O19" s="6"/>
      <c r="P19" s="29"/>
      <c r="Q19" s="6"/>
      <c r="R19" s="6"/>
      <c r="S19" s="6"/>
      <c r="T19" s="30"/>
      <c r="U19" s="30"/>
      <c r="V19" s="30"/>
      <c r="W19" s="30"/>
      <c r="X19" s="30"/>
      <c r="Y19" s="30"/>
      <c r="Z19" s="30"/>
      <c r="AA19" s="30"/>
      <c r="AB19" s="6"/>
      <c r="AC19" s="29"/>
      <c r="AD19" s="6"/>
      <c r="AE19" s="6"/>
      <c r="AF19" s="6"/>
      <c r="AG19" s="30"/>
      <c r="AH19" s="30"/>
      <c r="AI19" s="30"/>
      <c r="AJ19" s="30"/>
      <c r="AK19" s="30"/>
      <c r="AL19" s="30"/>
      <c r="AM19" s="30"/>
      <c r="AN19" s="30"/>
      <c r="AO19" s="6"/>
      <c r="AP19" s="29"/>
      <c r="AQ19" s="6"/>
      <c r="AR19" s="6"/>
      <c r="AS19" s="6"/>
      <c r="AT19" s="30"/>
      <c r="AU19" s="30"/>
      <c r="AV19" s="30"/>
      <c r="AW19" s="30"/>
      <c r="AX19" s="30"/>
      <c r="AY19" s="30"/>
      <c r="AZ19" s="30"/>
      <c r="BA19" s="30"/>
      <c r="BB19" s="6"/>
      <c r="BC19" s="29"/>
      <c r="BD19" s="6"/>
      <c r="BE19" s="6"/>
      <c r="BF19" s="6"/>
      <c r="BG19" s="30"/>
      <c r="BH19" s="30"/>
      <c r="BI19" s="30"/>
      <c r="BJ19" s="30"/>
      <c r="BK19" s="30"/>
      <c r="BL19" s="30"/>
      <c r="BM19" s="30"/>
      <c r="BN19" s="30"/>
      <c r="BO19" s="6"/>
      <c r="BP19" s="29"/>
      <c r="BQ19" s="6"/>
      <c r="BR19" s="6"/>
      <c r="BS19" s="6"/>
      <c r="BT19" s="30"/>
      <c r="BU19" s="30"/>
      <c r="BV19" s="30"/>
      <c r="BW19" s="30"/>
      <c r="BX19" s="29"/>
      <c r="BY19" s="6"/>
      <c r="BZ19" s="6"/>
      <c r="CB19" t="s">
        <v>5</v>
      </c>
      <c r="CC19" t="s">
        <v>6</v>
      </c>
    </row>
    <row r="20" spans="1:81" x14ac:dyDescent="0.25">
      <c r="A20" s="31" t="s">
        <v>99</v>
      </c>
      <c r="B20" s="32">
        <f>ROUND(CC20*20, 2)</f>
        <v>1.75</v>
      </c>
      <c r="C20" s="33">
        <v>3</v>
      </c>
      <c r="D20" s="3">
        <v>3</v>
      </c>
      <c r="E20" s="3">
        <v>4</v>
      </c>
      <c r="F20" s="3">
        <v>1</v>
      </c>
      <c r="G20" s="34">
        <v>3</v>
      </c>
      <c r="H20" s="34">
        <v>4</v>
      </c>
      <c r="I20" s="34">
        <v>4</v>
      </c>
      <c r="J20" s="34">
        <v>0</v>
      </c>
      <c r="K20" s="34">
        <v>3</v>
      </c>
      <c r="L20" s="34">
        <v>1</v>
      </c>
      <c r="M20" s="34">
        <v>5</v>
      </c>
      <c r="N20" s="34">
        <v>3</v>
      </c>
      <c r="O20" s="3">
        <v>0</v>
      </c>
      <c r="P20" s="31">
        <v>5</v>
      </c>
      <c r="Q20" s="32">
        <v>3</v>
      </c>
      <c r="R20" s="14">
        <v>0</v>
      </c>
      <c r="S20" s="10">
        <v>1</v>
      </c>
      <c r="T20" s="10">
        <v>3</v>
      </c>
      <c r="U20" s="10">
        <v>1</v>
      </c>
      <c r="V20" s="10">
        <v>2</v>
      </c>
      <c r="W20" s="10">
        <v>3</v>
      </c>
      <c r="X20" s="10">
        <v>2</v>
      </c>
      <c r="Y20" s="10">
        <v>2</v>
      </c>
      <c r="Z20" s="10">
        <v>1</v>
      </c>
      <c r="AA20" s="10">
        <v>2</v>
      </c>
      <c r="AB20" s="10">
        <v>1</v>
      </c>
      <c r="AC20" s="10">
        <v>2</v>
      </c>
      <c r="AD20" s="10">
        <v>1</v>
      </c>
      <c r="AE20" s="10">
        <v>2</v>
      </c>
      <c r="AF20" s="41">
        <v>4</v>
      </c>
      <c r="AG20" s="31">
        <v>4</v>
      </c>
      <c r="AH20" s="10">
        <v>4</v>
      </c>
      <c r="AI20" s="32">
        <v>3</v>
      </c>
      <c r="AJ20" s="33">
        <v>5</v>
      </c>
      <c r="AK20" s="3">
        <v>0</v>
      </c>
      <c r="AL20" s="3">
        <v>5</v>
      </c>
      <c r="AM20" s="34">
        <v>2</v>
      </c>
      <c r="AN20" s="34">
        <v>0</v>
      </c>
      <c r="AO20" s="34">
        <v>5</v>
      </c>
      <c r="AP20" s="34">
        <v>1</v>
      </c>
      <c r="AQ20" s="34">
        <v>1</v>
      </c>
      <c r="AR20" s="34">
        <v>5</v>
      </c>
      <c r="AS20" s="34">
        <v>5</v>
      </c>
      <c r="AT20" s="50">
        <v>5</v>
      </c>
      <c r="AU20" s="14">
        <v>1</v>
      </c>
      <c r="AV20" s="10">
        <v>1</v>
      </c>
      <c r="AW20" s="10">
        <v>0</v>
      </c>
      <c r="AX20" s="10">
        <v>1</v>
      </c>
      <c r="AY20" s="10">
        <v>2</v>
      </c>
      <c r="AZ20" s="10">
        <v>0</v>
      </c>
      <c r="BA20" s="10">
        <v>1</v>
      </c>
      <c r="BB20" s="10">
        <v>0</v>
      </c>
      <c r="BC20" s="10">
        <v>1</v>
      </c>
      <c r="BD20" s="10">
        <v>0</v>
      </c>
      <c r="BE20" s="10">
        <v>3</v>
      </c>
      <c r="BF20" s="10">
        <v>0</v>
      </c>
      <c r="BG20" s="10">
        <v>0</v>
      </c>
      <c r="BH20" s="10">
        <v>0</v>
      </c>
      <c r="BI20" s="10">
        <v>2</v>
      </c>
      <c r="BJ20" s="10">
        <v>2</v>
      </c>
      <c r="BK20" s="10">
        <v>2</v>
      </c>
      <c r="BL20" s="10">
        <v>2</v>
      </c>
      <c r="BM20" s="10">
        <v>3</v>
      </c>
      <c r="BN20" s="10">
        <v>2</v>
      </c>
      <c r="BO20" s="10">
        <v>2</v>
      </c>
      <c r="BP20" s="10">
        <v>3</v>
      </c>
      <c r="BQ20" s="10">
        <v>2</v>
      </c>
      <c r="BR20" s="10">
        <v>2</v>
      </c>
      <c r="BS20" s="10">
        <v>1</v>
      </c>
      <c r="BT20" s="10">
        <v>0</v>
      </c>
      <c r="BU20" s="10">
        <v>0</v>
      </c>
      <c r="BV20" s="10">
        <v>0</v>
      </c>
      <c r="BW20" s="10">
        <v>4</v>
      </c>
      <c r="BX20" s="10">
        <v>3</v>
      </c>
      <c r="BY20" s="10">
        <v>3</v>
      </c>
      <c r="BZ20" s="10">
        <v>3</v>
      </c>
      <c r="CB20">
        <v>1.875</v>
      </c>
      <c r="CC20">
        <f>CB20/$CC$18</f>
        <v>8.771929824561403E-2</v>
      </c>
    </row>
    <row r="21" spans="1:81" x14ac:dyDescent="0.25">
      <c r="A21" s="31" t="s">
        <v>100</v>
      </c>
      <c r="B21" s="32">
        <f t="shared" ref="B21:B26" si="4">ROUND(CC21*20, 2)</f>
        <v>3.39</v>
      </c>
      <c r="C21" s="33">
        <v>5</v>
      </c>
      <c r="D21" s="3">
        <v>4</v>
      </c>
      <c r="E21" s="3">
        <v>4</v>
      </c>
      <c r="F21" s="3">
        <v>3.5</v>
      </c>
      <c r="G21" s="34">
        <v>3.5</v>
      </c>
      <c r="H21" s="34">
        <v>4.5</v>
      </c>
      <c r="I21" s="34">
        <v>4.5</v>
      </c>
      <c r="J21" s="34">
        <v>2</v>
      </c>
      <c r="K21" s="34">
        <v>3</v>
      </c>
      <c r="L21" s="34">
        <v>3</v>
      </c>
      <c r="M21" s="34">
        <v>3</v>
      </c>
      <c r="N21" s="34">
        <v>5</v>
      </c>
      <c r="O21" s="3">
        <v>2</v>
      </c>
      <c r="P21" s="31">
        <v>4</v>
      </c>
      <c r="Q21" s="32">
        <v>2</v>
      </c>
      <c r="R21" s="14">
        <v>3</v>
      </c>
      <c r="S21" s="10">
        <v>4</v>
      </c>
      <c r="T21" s="10">
        <v>2</v>
      </c>
      <c r="U21" s="10">
        <v>4</v>
      </c>
      <c r="V21" s="10">
        <v>4</v>
      </c>
      <c r="W21" s="10">
        <v>4</v>
      </c>
      <c r="X21" s="10">
        <v>3</v>
      </c>
      <c r="Y21" s="10">
        <v>4</v>
      </c>
      <c r="Z21" s="41">
        <v>4</v>
      </c>
      <c r="AA21" s="31">
        <v>3</v>
      </c>
      <c r="AB21" s="10">
        <v>4</v>
      </c>
      <c r="AC21" s="42">
        <v>2</v>
      </c>
      <c r="AD21" s="42">
        <v>2</v>
      </c>
      <c r="AE21" s="42">
        <v>4</v>
      </c>
      <c r="AF21" s="43">
        <v>3</v>
      </c>
      <c r="AG21" s="44">
        <v>3</v>
      </c>
      <c r="AH21" s="42">
        <v>3.5</v>
      </c>
      <c r="AI21" s="43">
        <v>3.5</v>
      </c>
      <c r="AJ21" s="33">
        <v>3</v>
      </c>
      <c r="AK21" s="3">
        <v>3.5</v>
      </c>
      <c r="AL21" s="3">
        <v>4</v>
      </c>
      <c r="AM21" s="34">
        <v>4</v>
      </c>
      <c r="AN21" s="34">
        <v>4.5</v>
      </c>
      <c r="AO21" s="34">
        <v>3.5</v>
      </c>
      <c r="AP21" s="34">
        <v>3</v>
      </c>
      <c r="AQ21" s="34">
        <v>3.5</v>
      </c>
      <c r="AR21" s="34">
        <v>4</v>
      </c>
      <c r="AS21" s="34">
        <v>4.5</v>
      </c>
      <c r="AT21" s="50">
        <v>4.5</v>
      </c>
      <c r="AU21" s="14">
        <v>4</v>
      </c>
      <c r="AV21" s="10">
        <v>4</v>
      </c>
      <c r="AW21" s="10">
        <v>4.5</v>
      </c>
      <c r="AX21" s="10">
        <v>4</v>
      </c>
      <c r="AY21" s="41">
        <v>4</v>
      </c>
      <c r="AZ21" s="41">
        <v>4.5</v>
      </c>
      <c r="BA21" s="41">
        <v>4.5</v>
      </c>
      <c r="BB21" s="41">
        <v>4.5</v>
      </c>
      <c r="BC21" s="41">
        <v>4</v>
      </c>
      <c r="BD21" s="41">
        <v>4</v>
      </c>
      <c r="BE21" s="41">
        <v>4</v>
      </c>
      <c r="BF21" s="41">
        <v>4</v>
      </c>
      <c r="BG21" s="41">
        <v>3</v>
      </c>
      <c r="BH21" s="41">
        <v>4</v>
      </c>
      <c r="BI21" s="41">
        <v>5</v>
      </c>
      <c r="BJ21" s="41">
        <v>5</v>
      </c>
      <c r="BK21" s="41">
        <v>5</v>
      </c>
      <c r="BL21" s="41">
        <v>5</v>
      </c>
      <c r="BM21" s="41">
        <v>5</v>
      </c>
      <c r="BN21" s="41">
        <v>5</v>
      </c>
      <c r="BO21" s="41">
        <v>5</v>
      </c>
      <c r="BP21" s="41">
        <v>5</v>
      </c>
      <c r="BQ21" s="41">
        <v>5</v>
      </c>
      <c r="BR21" s="41">
        <v>5</v>
      </c>
      <c r="BS21" s="41">
        <v>4</v>
      </c>
      <c r="BT21" s="41">
        <v>4</v>
      </c>
      <c r="BU21" s="41">
        <v>3</v>
      </c>
      <c r="BV21" s="41">
        <v>3</v>
      </c>
      <c r="BW21" s="41">
        <v>5</v>
      </c>
      <c r="BX21" s="41">
        <v>5</v>
      </c>
      <c r="BY21" s="41">
        <v>5</v>
      </c>
      <c r="BZ21" s="41">
        <v>5</v>
      </c>
      <c r="CB21">
        <v>3.625</v>
      </c>
      <c r="CC21">
        <f t="shared" ref="CC21:CC26" si="5">CB21/$CC$18</f>
        <v>0.16959064327485379</v>
      </c>
    </row>
    <row r="22" spans="1:81" x14ac:dyDescent="0.25">
      <c r="A22" s="31" t="s">
        <v>101</v>
      </c>
      <c r="B22" s="32">
        <f t="shared" si="4"/>
        <v>1.87</v>
      </c>
      <c r="C22" s="33">
        <v>4</v>
      </c>
      <c r="D22" s="3">
        <v>3.5</v>
      </c>
      <c r="E22" s="3">
        <v>4</v>
      </c>
      <c r="F22" s="3">
        <v>1.5</v>
      </c>
      <c r="G22" s="34">
        <v>3.5</v>
      </c>
      <c r="H22" s="34">
        <v>4.5</v>
      </c>
      <c r="I22" s="34">
        <v>4.5</v>
      </c>
      <c r="J22" s="34">
        <v>2</v>
      </c>
      <c r="K22" s="34">
        <v>3</v>
      </c>
      <c r="L22" s="34">
        <v>3</v>
      </c>
      <c r="M22" s="34">
        <v>3</v>
      </c>
      <c r="N22" s="34">
        <v>3.5</v>
      </c>
      <c r="O22" s="3">
        <v>3</v>
      </c>
      <c r="P22" s="31">
        <v>5</v>
      </c>
      <c r="Q22" s="32">
        <v>3</v>
      </c>
      <c r="R22" s="14">
        <v>0</v>
      </c>
      <c r="S22" s="10">
        <v>4</v>
      </c>
      <c r="T22" s="10">
        <v>4</v>
      </c>
      <c r="U22" s="10">
        <v>3</v>
      </c>
      <c r="V22" s="10">
        <v>3</v>
      </c>
      <c r="W22" s="10">
        <v>3</v>
      </c>
      <c r="X22" s="10">
        <v>3</v>
      </c>
      <c r="Y22" s="10">
        <v>4</v>
      </c>
      <c r="Z22" s="41">
        <v>4</v>
      </c>
      <c r="AA22" s="31">
        <v>4</v>
      </c>
      <c r="AB22" s="10">
        <v>4</v>
      </c>
      <c r="AC22" s="42">
        <v>4</v>
      </c>
      <c r="AD22" s="42">
        <v>4</v>
      </c>
      <c r="AE22" s="42">
        <v>4</v>
      </c>
      <c r="AF22" s="43">
        <v>3</v>
      </c>
      <c r="AG22" s="44">
        <v>4</v>
      </c>
      <c r="AH22" s="42">
        <v>4</v>
      </c>
      <c r="AI22" s="43">
        <v>4</v>
      </c>
      <c r="AJ22" s="33">
        <v>5</v>
      </c>
      <c r="AK22" s="3">
        <v>4.5</v>
      </c>
      <c r="AL22" s="3">
        <v>5</v>
      </c>
      <c r="AM22" s="34">
        <v>4</v>
      </c>
      <c r="AN22" s="34">
        <v>4.5</v>
      </c>
      <c r="AO22" s="34">
        <v>4</v>
      </c>
      <c r="AP22" s="34">
        <v>3</v>
      </c>
      <c r="AQ22" s="34">
        <v>3</v>
      </c>
      <c r="AR22" s="34">
        <v>4</v>
      </c>
      <c r="AS22" s="34">
        <v>4.5</v>
      </c>
      <c r="AT22" s="50">
        <v>4</v>
      </c>
      <c r="AU22" s="14">
        <v>2.5</v>
      </c>
      <c r="AV22" s="10">
        <v>2</v>
      </c>
      <c r="AW22" s="10">
        <v>2</v>
      </c>
      <c r="AX22" s="10">
        <v>5</v>
      </c>
      <c r="AY22" s="41">
        <v>5</v>
      </c>
      <c r="AZ22" s="41">
        <v>4.5</v>
      </c>
      <c r="BA22" s="41">
        <v>4.5</v>
      </c>
      <c r="BB22" s="41">
        <v>5</v>
      </c>
      <c r="BC22" s="41">
        <v>4</v>
      </c>
      <c r="BD22" s="41">
        <v>2</v>
      </c>
      <c r="BE22" s="41">
        <v>5</v>
      </c>
      <c r="BF22" s="41">
        <v>5</v>
      </c>
      <c r="BG22" s="41">
        <v>3</v>
      </c>
      <c r="BH22" s="41">
        <v>3</v>
      </c>
      <c r="BI22" s="41">
        <v>5</v>
      </c>
      <c r="BJ22" s="41">
        <v>5</v>
      </c>
      <c r="BK22" s="41">
        <v>5</v>
      </c>
      <c r="BL22" s="41">
        <v>5</v>
      </c>
      <c r="BM22" s="41">
        <v>5</v>
      </c>
      <c r="BN22" s="41">
        <v>5</v>
      </c>
      <c r="BO22" s="41">
        <v>5</v>
      </c>
      <c r="BP22" s="41">
        <v>5</v>
      </c>
      <c r="BQ22" s="41">
        <v>5</v>
      </c>
      <c r="BR22" s="41">
        <v>5</v>
      </c>
      <c r="BS22" s="41">
        <v>4</v>
      </c>
      <c r="BT22" s="41">
        <v>3</v>
      </c>
      <c r="BU22" s="41">
        <v>3</v>
      </c>
      <c r="BV22" s="41">
        <v>3</v>
      </c>
      <c r="BW22" s="41">
        <v>5</v>
      </c>
      <c r="BX22" s="41">
        <v>5</v>
      </c>
      <c r="BY22" s="41">
        <v>5</v>
      </c>
      <c r="BZ22" s="41">
        <v>5</v>
      </c>
      <c r="CB22">
        <v>2</v>
      </c>
      <c r="CC22">
        <f t="shared" si="5"/>
        <v>9.3567251461988299E-2</v>
      </c>
    </row>
    <row r="23" spans="1:81" x14ac:dyDescent="0.25">
      <c r="A23" s="31" t="s">
        <v>102</v>
      </c>
      <c r="B23" s="32">
        <f t="shared" si="4"/>
        <v>1.64</v>
      </c>
      <c r="C23" s="33">
        <v>4.5</v>
      </c>
      <c r="D23" s="3">
        <v>2.5</v>
      </c>
      <c r="E23" s="3">
        <v>4</v>
      </c>
      <c r="F23" s="3">
        <v>2.5</v>
      </c>
      <c r="G23" s="34">
        <v>4.8</v>
      </c>
      <c r="H23" s="34">
        <v>4.4000000000000004</v>
      </c>
      <c r="I23" s="34">
        <v>4.4000000000000004</v>
      </c>
      <c r="J23" s="34">
        <v>2</v>
      </c>
      <c r="K23" s="34">
        <v>2.5</v>
      </c>
      <c r="L23" s="34">
        <v>3</v>
      </c>
      <c r="M23" s="34">
        <v>3</v>
      </c>
      <c r="N23" s="34">
        <v>4.5</v>
      </c>
      <c r="O23" s="3">
        <v>3</v>
      </c>
      <c r="P23" s="31">
        <v>5</v>
      </c>
      <c r="Q23" s="32">
        <v>4.5</v>
      </c>
      <c r="R23" s="14">
        <v>5</v>
      </c>
      <c r="S23" s="10">
        <v>3</v>
      </c>
      <c r="T23" s="10">
        <v>3</v>
      </c>
      <c r="U23" s="10">
        <v>4</v>
      </c>
      <c r="V23" s="10">
        <v>4</v>
      </c>
      <c r="W23" s="10">
        <v>4.5</v>
      </c>
      <c r="X23" s="10">
        <v>4.5</v>
      </c>
      <c r="Y23" s="10">
        <v>4</v>
      </c>
      <c r="Z23" s="41">
        <v>4.5</v>
      </c>
      <c r="AA23" s="31">
        <v>3.5</v>
      </c>
      <c r="AB23" s="10">
        <v>2.5</v>
      </c>
      <c r="AC23" s="42">
        <v>3</v>
      </c>
      <c r="AD23" s="42">
        <v>3.5</v>
      </c>
      <c r="AE23" s="42">
        <v>2.5</v>
      </c>
      <c r="AF23" s="43">
        <v>2</v>
      </c>
      <c r="AG23" s="44">
        <v>4.5</v>
      </c>
      <c r="AH23" s="42">
        <v>4</v>
      </c>
      <c r="AI23" s="43">
        <v>4.5</v>
      </c>
      <c r="AJ23" s="33">
        <v>4</v>
      </c>
      <c r="AK23" s="3">
        <v>4.5</v>
      </c>
      <c r="AL23" s="3">
        <v>3.75</v>
      </c>
      <c r="AM23" s="34">
        <v>4.5</v>
      </c>
      <c r="AN23" s="34">
        <v>4</v>
      </c>
      <c r="AO23" s="34">
        <v>4</v>
      </c>
      <c r="AP23" s="34">
        <v>4</v>
      </c>
      <c r="AQ23" s="34">
        <v>4</v>
      </c>
      <c r="AR23" s="34">
        <v>2.5</v>
      </c>
      <c r="AS23" s="34">
        <v>2.5</v>
      </c>
      <c r="AT23" s="50">
        <v>3.5</v>
      </c>
      <c r="AU23" s="14">
        <v>2.5</v>
      </c>
      <c r="AV23" s="10">
        <v>2.5</v>
      </c>
      <c r="AW23" s="10">
        <v>2.5</v>
      </c>
      <c r="AX23" s="10">
        <v>2.5</v>
      </c>
      <c r="AY23" s="41">
        <v>2.5</v>
      </c>
      <c r="AZ23" s="41">
        <v>2.5</v>
      </c>
      <c r="BA23" s="41">
        <v>2.5</v>
      </c>
      <c r="BB23" s="41">
        <v>2.5</v>
      </c>
      <c r="BC23" s="41">
        <v>2.5</v>
      </c>
      <c r="BD23" s="41">
        <v>4</v>
      </c>
      <c r="BE23" s="41">
        <v>2.5</v>
      </c>
      <c r="BF23" s="41">
        <v>2.5</v>
      </c>
      <c r="BG23" s="41">
        <v>2.5</v>
      </c>
      <c r="BH23" s="41">
        <v>2.5</v>
      </c>
      <c r="BI23" s="41">
        <v>2.5</v>
      </c>
      <c r="BJ23" s="41">
        <v>2.5</v>
      </c>
      <c r="BK23" s="41">
        <v>2.5</v>
      </c>
      <c r="BL23" s="41">
        <v>4.5</v>
      </c>
      <c r="BM23" s="41">
        <v>2.5</v>
      </c>
      <c r="BN23" s="41">
        <v>5</v>
      </c>
      <c r="BO23" s="41">
        <v>2.5</v>
      </c>
      <c r="BP23" s="41">
        <v>4</v>
      </c>
      <c r="BQ23" s="41">
        <v>2.5</v>
      </c>
      <c r="BR23" s="41">
        <v>2.5</v>
      </c>
      <c r="BS23" s="41">
        <v>2.5</v>
      </c>
      <c r="BT23" s="41">
        <v>2.5</v>
      </c>
      <c r="BU23" s="41">
        <v>2.5</v>
      </c>
      <c r="BV23" s="41">
        <v>2.5</v>
      </c>
      <c r="BW23" s="41">
        <v>4.25</v>
      </c>
      <c r="BX23" s="41">
        <v>4.25</v>
      </c>
      <c r="BY23" s="41">
        <v>4.0999999999999996</v>
      </c>
      <c r="BZ23" s="41">
        <v>2.7</v>
      </c>
      <c r="CB23">
        <v>1.75</v>
      </c>
      <c r="CC23">
        <f t="shared" si="5"/>
        <v>8.1871345029239762E-2</v>
      </c>
    </row>
    <row r="24" spans="1:81" x14ac:dyDescent="0.25">
      <c r="A24" s="31" t="s">
        <v>103</v>
      </c>
      <c r="B24" s="32">
        <f t="shared" si="4"/>
        <v>4.21</v>
      </c>
      <c r="C24" s="33">
        <v>3</v>
      </c>
      <c r="D24" s="3">
        <v>4.5</v>
      </c>
      <c r="E24" s="3">
        <v>3</v>
      </c>
      <c r="F24" s="3">
        <v>1.5</v>
      </c>
      <c r="G24" s="34">
        <v>3.5</v>
      </c>
      <c r="H24" s="34">
        <v>4</v>
      </c>
      <c r="I24" s="34">
        <v>4</v>
      </c>
      <c r="J24" s="34">
        <v>4</v>
      </c>
      <c r="K24" s="34">
        <v>3</v>
      </c>
      <c r="L24" s="34">
        <v>2.5</v>
      </c>
      <c r="M24" s="34">
        <v>3</v>
      </c>
      <c r="N24" s="34">
        <v>4.5</v>
      </c>
      <c r="O24" s="3">
        <v>3</v>
      </c>
      <c r="P24" s="31">
        <v>4</v>
      </c>
      <c r="Q24" s="32">
        <v>4</v>
      </c>
      <c r="R24" s="14">
        <v>4</v>
      </c>
      <c r="S24" s="10">
        <v>3.5</v>
      </c>
      <c r="T24" s="10">
        <v>4</v>
      </c>
      <c r="U24" s="10">
        <v>3.5</v>
      </c>
      <c r="V24" s="10">
        <v>3.5</v>
      </c>
      <c r="W24" s="10">
        <v>4</v>
      </c>
      <c r="X24" s="10">
        <v>4</v>
      </c>
      <c r="Y24" s="10">
        <v>3.5</v>
      </c>
      <c r="Z24" s="41">
        <v>5</v>
      </c>
      <c r="AA24" s="31">
        <v>3.5</v>
      </c>
      <c r="AB24" s="10">
        <v>4</v>
      </c>
      <c r="AC24" s="42">
        <v>3.5</v>
      </c>
      <c r="AD24" s="42">
        <v>3.5</v>
      </c>
      <c r="AE24" s="42">
        <v>4</v>
      </c>
      <c r="AF24" s="43">
        <v>3.5</v>
      </c>
      <c r="AG24" s="44">
        <v>3</v>
      </c>
      <c r="AH24" s="42">
        <v>4</v>
      </c>
      <c r="AI24" s="43">
        <v>4.5</v>
      </c>
      <c r="AJ24" s="33">
        <v>3</v>
      </c>
      <c r="AK24" s="3">
        <v>3.5</v>
      </c>
      <c r="AL24" s="3">
        <v>3</v>
      </c>
      <c r="AM24" s="34">
        <v>3</v>
      </c>
      <c r="AN24" s="34">
        <v>4</v>
      </c>
      <c r="AO24" s="34">
        <v>3</v>
      </c>
      <c r="AP24" s="34">
        <v>2.5</v>
      </c>
      <c r="AQ24" s="34">
        <v>2.5</v>
      </c>
      <c r="AR24" s="34">
        <v>5</v>
      </c>
      <c r="AS24" s="34">
        <v>4.5</v>
      </c>
      <c r="AT24" s="50">
        <v>3</v>
      </c>
      <c r="AU24" s="14">
        <v>3</v>
      </c>
      <c r="AV24" s="10">
        <v>3</v>
      </c>
      <c r="AW24" s="10">
        <v>3</v>
      </c>
      <c r="AX24" s="10">
        <v>4</v>
      </c>
      <c r="AY24" s="41">
        <v>4</v>
      </c>
      <c r="AZ24" s="41">
        <v>4</v>
      </c>
      <c r="BA24" s="41">
        <v>4</v>
      </c>
      <c r="BB24" s="41">
        <v>5</v>
      </c>
      <c r="BC24" s="41">
        <v>5</v>
      </c>
      <c r="BD24" s="41">
        <v>5</v>
      </c>
      <c r="BE24" s="41">
        <v>4</v>
      </c>
      <c r="BF24" s="41">
        <v>4.5</v>
      </c>
      <c r="BG24" s="41">
        <v>5</v>
      </c>
      <c r="BH24" s="41">
        <v>4</v>
      </c>
      <c r="BI24" s="41">
        <v>3</v>
      </c>
      <c r="BJ24" s="41">
        <v>3</v>
      </c>
      <c r="BK24" s="41">
        <v>3</v>
      </c>
      <c r="BL24" s="41">
        <v>3</v>
      </c>
      <c r="BM24" s="41">
        <v>3</v>
      </c>
      <c r="BN24" s="41">
        <v>3</v>
      </c>
      <c r="BO24" s="41">
        <v>3</v>
      </c>
      <c r="BP24" s="41">
        <v>3</v>
      </c>
      <c r="BQ24" s="41">
        <v>3</v>
      </c>
      <c r="BR24" s="41">
        <v>3</v>
      </c>
      <c r="BS24" s="41">
        <v>3.5</v>
      </c>
      <c r="BT24" s="41">
        <v>4</v>
      </c>
      <c r="BU24" s="41">
        <v>3</v>
      </c>
      <c r="BV24" s="41">
        <v>3.5</v>
      </c>
      <c r="BW24" s="41">
        <v>3</v>
      </c>
      <c r="BX24" s="41">
        <v>3</v>
      </c>
      <c r="BY24" s="41">
        <v>3</v>
      </c>
      <c r="BZ24" s="41">
        <v>3</v>
      </c>
      <c r="CB24">
        <v>4.5</v>
      </c>
      <c r="CC24">
        <f t="shared" si="5"/>
        <v>0.21052631578947367</v>
      </c>
    </row>
    <row r="25" spans="1:81" x14ac:dyDescent="0.25">
      <c r="A25" s="35" t="s">
        <v>104</v>
      </c>
      <c r="B25" s="32">
        <f t="shared" si="4"/>
        <v>3.74</v>
      </c>
      <c r="C25" s="36">
        <v>3.5</v>
      </c>
      <c r="D25" s="37">
        <v>4</v>
      </c>
      <c r="E25" s="37">
        <v>3</v>
      </c>
      <c r="F25" s="37">
        <v>5</v>
      </c>
      <c r="G25" s="38">
        <v>4</v>
      </c>
      <c r="H25" s="38">
        <v>4.5</v>
      </c>
      <c r="I25" s="38">
        <v>4</v>
      </c>
      <c r="J25" s="38">
        <v>5</v>
      </c>
      <c r="K25" s="38">
        <v>4</v>
      </c>
      <c r="L25" s="38">
        <v>3.5</v>
      </c>
      <c r="M25" s="38">
        <v>4</v>
      </c>
      <c r="N25" s="38">
        <v>5</v>
      </c>
      <c r="O25" s="3">
        <v>3</v>
      </c>
      <c r="P25" s="35">
        <v>5</v>
      </c>
      <c r="Q25" s="45">
        <v>3</v>
      </c>
      <c r="R25" s="14">
        <v>3</v>
      </c>
      <c r="S25" s="10">
        <v>3</v>
      </c>
      <c r="T25" s="10">
        <v>2</v>
      </c>
      <c r="U25" s="10">
        <v>4</v>
      </c>
      <c r="V25" s="10">
        <v>4</v>
      </c>
      <c r="W25" s="10">
        <v>3</v>
      </c>
      <c r="X25" s="10">
        <v>3</v>
      </c>
      <c r="Y25" s="10">
        <v>3.5</v>
      </c>
      <c r="Z25" s="41">
        <v>3</v>
      </c>
      <c r="AA25" s="31">
        <v>4</v>
      </c>
      <c r="AB25" s="10">
        <v>4</v>
      </c>
      <c r="AC25" s="42">
        <v>3</v>
      </c>
      <c r="AD25" s="42">
        <v>5</v>
      </c>
      <c r="AE25" s="42">
        <v>4.5</v>
      </c>
      <c r="AF25" s="43">
        <v>3</v>
      </c>
      <c r="AG25" s="44">
        <v>3.5</v>
      </c>
      <c r="AH25" s="42">
        <v>3.5</v>
      </c>
      <c r="AI25" s="43">
        <v>3</v>
      </c>
      <c r="AJ25" s="36">
        <v>4</v>
      </c>
      <c r="AK25" s="37">
        <v>3.5</v>
      </c>
      <c r="AL25" s="37">
        <v>3.5</v>
      </c>
      <c r="AM25" s="38">
        <v>4</v>
      </c>
      <c r="AN25" s="38">
        <v>3.5</v>
      </c>
      <c r="AO25" s="38">
        <v>4</v>
      </c>
      <c r="AP25" s="38">
        <v>3</v>
      </c>
      <c r="AQ25" s="38">
        <v>3</v>
      </c>
      <c r="AR25" s="38">
        <v>5</v>
      </c>
      <c r="AS25" s="38">
        <v>5</v>
      </c>
      <c r="AT25" s="51">
        <v>3.5</v>
      </c>
      <c r="AU25" s="13">
        <v>3</v>
      </c>
      <c r="AV25" s="12">
        <v>3</v>
      </c>
      <c r="AW25" s="12">
        <v>3</v>
      </c>
      <c r="AX25" s="12">
        <v>3</v>
      </c>
      <c r="AY25" s="46">
        <v>3</v>
      </c>
      <c r="AZ25" s="46">
        <v>2</v>
      </c>
      <c r="BA25" s="46">
        <v>2</v>
      </c>
      <c r="BB25" s="46">
        <v>3</v>
      </c>
      <c r="BC25" s="46">
        <v>4</v>
      </c>
      <c r="BD25" s="46">
        <v>4</v>
      </c>
      <c r="BE25" s="46">
        <v>2.5</v>
      </c>
      <c r="BF25" s="46">
        <v>2.5</v>
      </c>
      <c r="BG25" s="46">
        <v>2.5</v>
      </c>
      <c r="BH25" s="46">
        <v>2.5</v>
      </c>
      <c r="BI25" s="46">
        <v>3</v>
      </c>
      <c r="BJ25" s="46">
        <v>3</v>
      </c>
      <c r="BK25" s="46">
        <v>3</v>
      </c>
      <c r="BL25" s="46">
        <v>3</v>
      </c>
      <c r="BM25" s="46">
        <v>3</v>
      </c>
      <c r="BN25" s="46">
        <v>4</v>
      </c>
      <c r="BO25" s="46">
        <v>4</v>
      </c>
      <c r="BP25" s="46">
        <v>4</v>
      </c>
      <c r="BQ25" s="46">
        <v>4</v>
      </c>
      <c r="BR25" s="46">
        <v>4</v>
      </c>
      <c r="BS25" s="46">
        <v>2.5</v>
      </c>
      <c r="BT25" s="46">
        <v>2.5</v>
      </c>
      <c r="BU25" s="46">
        <v>2.5</v>
      </c>
      <c r="BV25" s="46">
        <v>2.5</v>
      </c>
      <c r="BW25" s="46">
        <v>2.5</v>
      </c>
      <c r="BX25" s="46">
        <v>2.5</v>
      </c>
      <c r="BY25" s="46">
        <v>2.5</v>
      </c>
      <c r="BZ25" s="46">
        <v>2.5</v>
      </c>
      <c r="CB25">
        <v>4</v>
      </c>
      <c r="CC25">
        <f t="shared" si="5"/>
        <v>0.1871345029239766</v>
      </c>
    </row>
    <row r="26" spans="1:81" ht="15.75" thickBot="1" x14ac:dyDescent="0.3">
      <c r="A26" s="39" t="s">
        <v>105</v>
      </c>
      <c r="B26" s="45">
        <f t="shared" si="4"/>
        <v>3.39</v>
      </c>
      <c r="C26" s="36">
        <v>4</v>
      </c>
      <c r="D26" s="37">
        <v>2.5</v>
      </c>
      <c r="E26" s="37">
        <v>3</v>
      </c>
      <c r="F26" s="37">
        <v>1.5</v>
      </c>
      <c r="G26" s="38">
        <v>4</v>
      </c>
      <c r="H26" s="38">
        <v>2.5</v>
      </c>
      <c r="I26" s="38">
        <v>3.5</v>
      </c>
      <c r="J26" s="38">
        <v>4.5</v>
      </c>
      <c r="K26" s="38">
        <v>4.5</v>
      </c>
      <c r="L26" s="38">
        <v>3.5</v>
      </c>
      <c r="M26" s="38">
        <v>4</v>
      </c>
      <c r="N26" s="38">
        <v>3.5</v>
      </c>
      <c r="O26" s="37">
        <v>4</v>
      </c>
      <c r="P26" s="35">
        <v>4</v>
      </c>
      <c r="Q26" s="45">
        <v>3</v>
      </c>
      <c r="R26" s="13">
        <v>4</v>
      </c>
      <c r="S26" s="12">
        <v>3</v>
      </c>
      <c r="T26" s="12">
        <v>2</v>
      </c>
      <c r="U26" s="12">
        <v>3</v>
      </c>
      <c r="V26" s="12">
        <v>3</v>
      </c>
      <c r="W26" s="12">
        <v>3</v>
      </c>
      <c r="X26" s="12">
        <v>3</v>
      </c>
      <c r="Y26" s="12">
        <v>3.5</v>
      </c>
      <c r="Z26" s="46">
        <v>3</v>
      </c>
      <c r="AA26" s="35">
        <v>3.5</v>
      </c>
      <c r="AB26" s="12">
        <v>4.5</v>
      </c>
      <c r="AC26" s="47">
        <v>1</v>
      </c>
      <c r="AD26" s="47">
        <v>2</v>
      </c>
      <c r="AE26" s="47">
        <v>4.5</v>
      </c>
      <c r="AF26" s="48">
        <v>3</v>
      </c>
      <c r="AG26" s="49">
        <v>4</v>
      </c>
      <c r="AH26" s="47">
        <v>4.5</v>
      </c>
      <c r="AI26" s="48">
        <v>4.5</v>
      </c>
      <c r="AJ26" s="36">
        <v>4</v>
      </c>
      <c r="AK26" s="37">
        <v>4</v>
      </c>
      <c r="AL26" s="37">
        <v>2</v>
      </c>
      <c r="AM26" s="38">
        <v>5</v>
      </c>
      <c r="AN26" s="38">
        <v>4</v>
      </c>
      <c r="AO26" s="38">
        <v>4</v>
      </c>
      <c r="AP26" s="38">
        <v>3</v>
      </c>
      <c r="AQ26" s="38">
        <v>3.5</v>
      </c>
      <c r="AR26" s="38">
        <v>4</v>
      </c>
      <c r="AS26" s="38">
        <v>4</v>
      </c>
      <c r="AT26" s="51">
        <v>3.5</v>
      </c>
      <c r="AU26" s="13">
        <v>3</v>
      </c>
      <c r="AV26" s="12">
        <v>4</v>
      </c>
      <c r="AW26" s="12">
        <v>2</v>
      </c>
      <c r="AX26" s="12">
        <v>3</v>
      </c>
      <c r="AY26" s="46">
        <v>2</v>
      </c>
      <c r="AZ26" s="46">
        <v>4</v>
      </c>
      <c r="BA26" s="46">
        <v>3</v>
      </c>
      <c r="BB26" s="46">
        <v>5</v>
      </c>
      <c r="BC26" s="46">
        <v>4</v>
      </c>
      <c r="BD26" s="46">
        <v>5</v>
      </c>
      <c r="BE26" s="46">
        <v>5</v>
      </c>
      <c r="BF26" s="46">
        <v>5</v>
      </c>
      <c r="BG26" s="46">
        <v>5</v>
      </c>
      <c r="BH26" s="46">
        <v>4</v>
      </c>
      <c r="BI26" s="46">
        <v>4</v>
      </c>
      <c r="BJ26" s="46">
        <v>4</v>
      </c>
      <c r="BK26" s="46">
        <v>4</v>
      </c>
      <c r="BL26" s="46">
        <v>4</v>
      </c>
      <c r="BM26" s="46">
        <v>4</v>
      </c>
      <c r="BN26" s="46">
        <v>4</v>
      </c>
      <c r="BO26" s="46">
        <v>4</v>
      </c>
      <c r="BP26" s="46">
        <v>4</v>
      </c>
      <c r="BQ26" s="46">
        <v>4</v>
      </c>
      <c r="BR26" s="46">
        <v>4</v>
      </c>
      <c r="BS26" s="46">
        <v>4</v>
      </c>
      <c r="BT26" s="46">
        <v>4</v>
      </c>
      <c r="BU26" s="46">
        <v>4</v>
      </c>
      <c r="BV26" s="46">
        <v>4</v>
      </c>
      <c r="BW26" s="46">
        <v>4</v>
      </c>
      <c r="BX26" s="46">
        <v>4</v>
      </c>
      <c r="BY26" s="46">
        <v>4</v>
      </c>
      <c r="BZ26" s="46">
        <v>4</v>
      </c>
      <c r="CB26">
        <v>3.625</v>
      </c>
      <c r="CC26">
        <f t="shared" si="5"/>
        <v>0.16959064327485379</v>
      </c>
    </row>
    <row r="27" spans="1:81" ht="15.75" thickBot="1" x14ac:dyDescent="0.3">
      <c r="B27" s="40" t="s">
        <v>3</v>
      </c>
      <c r="C27" s="16">
        <f>SUM($B20*C20,$B21*C21,$B22*C22,$B23*C23,$B24*C24,$B25*C25,$B26*C26)</f>
        <v>76.34</v>
      </c>
      <c r="D27" s="16">
        <f t="shared" ref="D27:BO27" si="6">SUM($B20*D20,$B21*D21,$B22*D22,$B23*D23,$B24*D24,$B25*D25,$B26*D26)</f>
        <v>71.835000000000008</v>
      </c>
      <c r="E27" s="16">
        <f t="shared" si="6"/>
        <v>68.62</v>
      </c>
      <c r="F27" s="16">
        <f t="shared" si="6"/>
        <v>50.620000000000005</v>
      </c>
      <c r="G27" s="16">
        <f t="shared" si="6"/>
        <v>74.787000000000006</v>
      </c>
      <c r="H27" s="16">
        <f t="shared" si="6"/>
        <v>80.030999999999992</v>
      </c>
      <c r="I27" s="16">
        <f t="shared" si="6"/>
        <v>81.551000000000002</v>
      </c>
      <c r="J27" s="16">
        <f t="shared" si="6"/>
        <v>64.594999999999999</v>
      </c>
      <c r="K27" s="16">
        <f t="shared" si="6"/>
        <v>67.975000000000009</v>
      </c>
      <c r="L27" s="16">
        <f t="shared" si="6"/>
        <v>57.93</v>
      </c>
      <c r="M27" s="16">
        <f t="shared" si="6"/>
        <v>70.599999999999994</v>
      </c>
      <c r="N27" s="16">
        <f t="shared" si="6"/>
        <v>85.635000000000005</v>
      </c>
      <c r="O27" s="16">
        <f t="shared" si="6"/>
        <v>54.720000000000006</v>
      </c>
      <c r="P27" s="16">
        <f t="shared" si="6"/>
        <v>88.960000000000008</v>
      </c>
      <c r="Q27" s="16">
        <f t="shared" si="6"/>
        <v>63.25</v>
      </c>
      <c r="R27" s="16">
        <f t="shared" si="6"/>
        <v>59.989999999999995</v>
      </c>
      <c r="S27" s="16">
        <f t="shared" si="6"/>
        <v>63.835000000000001</v>
      </c>
      <c r="T27" s="16">
        <f t="shared" si="6"/>
        <v>55.53</v>
      </c>
      <c r="U27" s="16">
        <f t="shared" si="6"/>
        <v>67.344999999999999</v>
      </c>
      <c r="V27" s="16">
        <f t="shared" si="6"/>
        <v>69.094999999999999</v>
      </c>
      <c r="W27" s="16">
        <f t="shared" si="6"/>
        <v>70.03</v>
      </c>
      <c r="X27" s="16">
        <f t="shared" si="6"/>
        <v>64.89</v>
      </c>
      <c r="Y27" s="16">
        <f t="shared" si="6"/>
        <v>70.789999999999992</v>
      </c>
      <c r="Z27" s="16">
        <f t="shared" si="6"/>
        <v>72.61</v>
      </c>
      <c r="AA27" s="16">
        <f t="shared" si="6"/>
        <v>68.45</v>
      </c>
      <c r="AB27" s="16">
        <f t="shared" si="6"/>
        <v>73.945000000000007</v>
      </c>
      <c r="AC27" s="16">
        <f t="shared" si="6"/>
        <v>52.024999999999999</v>
      </c>
      <c r="AD27" s="16">
        <f t="shared" si="6"/>
        <v>61.965000000000003</v>
      </c>
      <c r="AE27" s="16">
        <f t="shared" si="6"/>
        <v>77.564999999999998</v>
      </c>
      <c r="AF27" s="16">
        <f t="shared" si="6"/>
        <v>62.185000000000002</v>
      </c>
      <c r="AG27" s="16">
        <f t="shared" si="6"/>
        <v>71.31</v>
      </c>
      <c r="AH27" s="16">
        <f t="shared" si="6"/>
        <v>78.09</v>
      </c>
      <c r="AI27" s="16">
        <f t="shared" si="6"/>
        <v>77.394999999999996</v>
      </c>
      <c r="AJ27" s="16">
        <f t="shared" si="6"/>
        <v>75.98</v>
      </c>
      <c r="AK27" s="16">
        <f t="shared" si="6"/>
        <v>69.045000000000002</v>
      </c>
      <c r="AL27" s="16">
        <f t="shared" si="6"/>
        <v>70.31</v>
      </c>
      <c r="AM27" s="16">
        <f t="shared" si="6"/>
        <v>76.459999999999994</v>
      </c>
      <c r="AN27" s="16">
        <f t="shared" si="6"/>
        <v>73.72</v>
      </c>
      <c r="AO27" s="16">
        <f t="shared" si="6"/>
        <v>75.804999999999993</v>
      </c>
      <c r="AP27" s="16">
        <f t="shared" si="6"/>
        <v>56.005000000000003</v>
      </c>
      <c r="AQ27" s="16">
        <f t="shared" si="6"/>
        <v>59.395000000000003</v>
      </c>
      <c r="AR27" s="16">
        <f t="shared" si="6"/>
        <v>87.2</v>
      </c>
      <c r="AS27" s="16">
        <f t="shared" si="6"/>
        <v>87.725000000000009</v>
      </c>
      <c r="AT27" s="16">
        <f t="shared" si="6"/>
        <v>74.81</v>
      </c>
      <c r="AU27" s="16">
        <f t="shared" si="6"/>
        <v>58.105000000000004</v>
      </c>
      <c r="AV27" s="16">
        <f t="shared" si="6"/>
        <v>60.56</v>
      </c>
      <c r="AW27" s="16">
        <f t="shared" si="6"/>
        <v>53.724999999999994</v>
      </c>
      <c r="AX27" s="16">
        <f t="shared" si="6"/>
        <v>66.990000000000009</v>
      </c>
      <c r="AY27" s="16">
        <f t="shared" si="6"/>
        <v>65.350000000000009</v>
      </c>
      <c r="AZ27" s="16">
        <f t="shared" si="6"/>
        <v>65.650000000000006</v>
      </c>
      <c r="BA27" s="16">
        <f t="shared" si="6"/>
        <v>64.010000000000005</v>
      </c>
      <c r="BB27" s="16">
        <f t="shared" si="6"/>
        <v>77.925000000000011</v>
      </c>
      <c r="BC27" s="16">
        <f t="shared" si="6"/>
        <v>76.459999999999994</v>
      </c>
      <c r="BD27" s="16">
        <f t="shared" si="6"/>
        <v>76.819999999999993</v>
      </c>
      <c r="BE27" s="16">
        <f t="shared" si="6"/>
        <v>75.400000000000006</v>
      </c>
      <c r="BF27" s="16">
        <f t="shared" si="6"/>
        <v>72.25500000000001</v>
      </c>
      <c r="BG27" s="16">
        <f t="shared" si="6"/>
        <v>67.23</v>
      </c>
      <c r="BH27" s="16">
        <f t="shared" si="6"/>
        <v>63.02</v>
      </c>
      <c r="BI27" s="16">
        <f t="shared" si="6"/>
        <v>71.31</v>
      </c>
      <c r="BJ27" s="16">
        <f t="shared" si="6"/>
        <v>71.31</v>
      </c>
      <c r="BK27" s="16">
        <f t="shared" si="6"/>
        <v>71.31</v>
      </c>
      <c r="BL27" s="16">
        <f t="shared" si="6"/>
        <v>74.59</v>
      </c>
      <c r="BM27" s="16">
        <f t="shared" si="6"/>
        <v>73.06</v>
      </c>
      <c r="BN27" s="16">
        <f t="shared" si="6"/>
        <v>79.150000000000006</v>
      </c>
      <c r="BO27" s="16">
        <f t="shared" si="6"/>
        <v>75.05</v>
      </c>
      <c r="BP27" s="16">
        <f t="shared" ref="BP27:BZ27" si="7">SUM($B20*BP20,$B21*BP21,$B22*BP22,$B23*BP23,$B24*BP24,$B25*BP25,$B26*BP26)</f>
        <v>79.259999999999991</v>
      </c>
      <c r="BQ27" s="16">
        <f t="shared" si="7"/>
        <v>75.05</v>
      </c>
      <c r="BR27" s="16">
        <f t="shared" si="7"/>
        <v>75.05</v>
      </c>
      <c r="BS27" s="16">
        <f t="shared" si="7"/>
        <v>64.534999999999997</v>
      </c>
      <c r="BT27" s="16">
        <f t="shared" si="7"/>
        <v>63.02</v>
      </c>
      <c r="BU27" s="16">
        <f t="shared" si="7"/>
        <v>55.420000000000009</v>
      </c>
      <c r="BV27" s="16">
        <f t="shared" si="7"/>
        <v>57.525000000000006</v>
      </c>
      <c r="BW27" s="16">
        <f t="shared" si="7"/>
        <v>75.809999999999988</v>
      </c>
      <c r="BX27" s="16">
        <f t="shared" si="7"/>
        <v>74.06</v>
      </c>
      <c r="BY27" s="16">
        <f t="shared" si="7"/>
        <v>73.813999999999993</v>
      </c>
      <c r="BZ27" s="40">
        <f t="shared" si="7"/>
        <v>71.518000000000001</v>
      </c>
    </row>
    <row r="28" spans="1:81" ht="15.75" thickBot="1" x14ac:dyDescent="0.3">
      <c r="B28" s="1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81" s="55" customFormat="1" ht="15.75" thickBot="1" x14ac:dyDescent="0.3">
      <c r="A29" s="53" t="s">
        <v>107</v>
      </c>
      <c r="B29" s="54" t="s">
        <v>3</v>
      </c>
      <c r="C29" s="54">
        <f>ROUND(C17*C27,2)</f>
        <v>11.45</v>
      </c>
      <c r="D29" s="54">
        <f t="shared" ref="D29:BO29" si="8">ROUND(D17*D27,2)</f>
        <v>13.65</v>
      </c>
      <c r="E29" s="54">
        <f t="shared" si="8"/>
        <v>10.29</v>
      </c>
      <c r="F29" s="54">
        <f t="shared" si="8"/>
        <v>4.5599999999999996</v>
      </c>
      <c r="G29" s="54">
        <f t="shared" si="8"/>
        <v>6.73</v>
      </c>
      <c r="H29" s="54">
        <f t="shared" si="8"/>
        <v>7.2</v>
      </c>
      <c r="I29" s="54">
        <f t="shared" si="8"/>
        <v>7.34</v>
      </c>
      <c r="J29" s="54">
        <f t="shared" si="8"/>
        <v>0.65</v>
      </c>
      <c r="K29" s="54">
        <f t="shared" si="8"/>
        <v>0.68</v>
      </c>
      <c r="L29" s="54">
        <f t="shared" si="8"/>
        <v>0.57999999999999996</v>
      </c>
      <c r="M29" s="54">
        <f t="shared" si="8"/>
        <v>0.71</v>
      </c>
      <c r="N29" s="54">
        <f t="shared" si="8"/>
        <v>15.41</v>
      </c>
      <c r="O29" s="54">
        <f t="shared" si="8"/>
        <v>9.85</v>
      </c>
      <c r="P29" s="54">
        <f t="shared" si="8"/>
        <v>8.01</v>
      </c>
      <c r="Q29" s="54">
        <f t="shared" si="8"/>
        <v>5.69</v>
      </c>
      <c r="R29" s="54">
        <f t="shared" si="8"/>
        <v>15.6</v>
      </c>
      <c r="S29" s="54">
        <f t="shared" si="8"/>
        <v>10.85</v>
      </c>
      <c r="T29" s="54">
        <f t="shared" si="8"/>
        <v>5</v>
      </c>
      <c r="U29" s="54">
        <f t="shared" si="8"/>
        <v>11.45</v>
      </c>
      <c r="V29" s="54">
        <f t="shared" si="8"/>
        <v>11.75</v>
      </c>
      <c r="W29" s="54">
        <f t="shared" si="8"/>
        <v>46.22</v>
      </c>
      <c r="X29" s="54">
        <f t="shared" si="8"/>
        <v>39.58</v>
      </c>
      <c r="Y29" s="54">
        <f t="shared" si="8"/>
        <v>12.03</v>
      </c>
      <c r="Z29" s="54">
        <f t="shared" si="8"/>
        <v>18.88</v>
      </c>
      <c r="AA29" s="54">
        <f t="shared" si="8"/>
        <v>16.43</v>
      </c>
      <c r="AB29" s="54">
        <f t="shared" si="8"/>
        <v>17.75</v>
      </c>
      <c r="AC29" s="54">
        <f t="shared" si="8"/>
        <v>7.8</v>
      </c>
      <c r="AD29" s="54">
        <f t="shared" si="8"/>
        <v>9.2899999999999991</v>
      </c>
      <c r="AE29" s="54">
        <f t="shared" si="8"/>
        <v>18.62</v>
      </c>
      <c r="AF29" s="54">
        <f t="shared" si="8"/>
        <v>9.33</v>
      </c>
      <c r="AG29" s="54">
        <f t="shared" si="8"/>
        <v>12.12</v>
      </c>
      <c r="AH29" s="54">
        <f t="shared" si="8"/>
        <v>13.28</v>
      </c>
      <c r="AI29" s="54">
        <f t="shared" si="8"/>
        <v>13.16</v>
      </c>
      <c r="AJ29" s="54">
        <f t="shared" si="8"/>
        <v>9.1199999999999992</v>
      </c>
      <c r="AK29" s="54">
        <f t="shared" si="8"/>
        <v>8.2899999999999991</v>
      </c>
      <c r="AL29" s="54">
        <f t="shared" si="8"/>
        <v>11.95</v>
      </c>
      <c r="AM29" s="54">
        <f t="shared" si="8"/>
        <v>9.94</v>
      </c>
      <c r="AN29" s="54">
        <f t="shared" si="8"/>
        <v>9.58</v>
      </c>
      <c r="AO29" s="54">
        <f t="shared" si="8"/>
        <v>9.85</v>
      </c>
      <c r="AP29" s="54">
        <f t="shared" si="8"/>
        <v>7.28</v>
      </c>
      <c r="AQ29" s="54">
        <f t="shared" si="8"/>
        <v>7.72</v>
      </c>
      <c r="AR29" s="54">
        <f t="shared" si="8"/>
        <v>23.54</v>
      </c>
      <c r="AS29" s="54">
        <f t="shared" si="8"/>
        <v>12.28</v>
      </c>
      <c r="AT29" s="54">
        <f t="shared" si="8"/>
        <v>10.47</v>
      </c>
      <c r="AU29" s="54">
        <f t="shared" si="8"/>
        <v>2.3199999999999998</v>
      </c>
      <c r="AV29" s="54">
        <f t="shared" si="8"/>
        <v>2.42</v>
      </c>
      <c r="AW29" s="54">
        <f t="shared" si="8"/>
        <v>2.15</v>
      </c>
      <c r="AX29" s="54">
        <f t="shared" si="8"/>
        <v>2.68</v>
      </c>
      <c r="AY29" s="54">
        <f t="shared" si="8"/>
        <v>2.61</v>
      </c>
      <c r="AZ29" s="54">
        <f t="shared" si="8"/>
        <v>2.63</v>
      </c>
      <c r="BA29" s="54">
        <f t="shared" si="8"/>
        <v>2.56</v>
      </c>
      <c r="BB29" s="54">
        <f t="shared" si="8"/>
        <v>7.01</v>
      </c>
      <c r="BC29" s="54">
        <f t="shared" si="8"/>
        <v>6.88</v>
      </c>
      <c r="BD29" s="54">
        <f t="shared" si="8"/>
        <v>3.84</v>
      </c>
      <c r="BE29" s="54">
        <f t="shared" si="8"/>
        <v>3.77</v>
      </c>
      <c r="BF29" s="54">
        <f t="shared" si="8"/>
        <v>3.61</v>
      </c>
      <c r="BG29" s="54">
        <f t="shared" si="8"/>
        <v>3.36</v>
      </c>
      <c r="BH29" s="54">
        <f t="shared" si="8"/>
        <v>5.67</v>
      </c>
      <c r="BI29" s="54">
        <f t="shared" si="8"/>
        <v>5.7</v>
      </c>
      <c r="BJ29" s="54">
        <f t="shared" si="8"/>
        <v>5.7</v>
      </c>
      <c r="BK29" s="54">
        <f t="shared" si="8"/>
        <v>5.7</v>
      </c>
      <c r="BL29" s="54">
        <f t="shared" si="8"/>
        <v>5.97</v>
      </c>
      <c r="BM29" s="54">
        <f t="shared" si="8"/>
        <v>5.84</v>
      </c>
      <c r="BN29" s="54">
        <f t="shared" si="8"/>
        <v>6.33</v>
      </c>
      <c r="BO29" s="54">
        <f t="shared" si="8"/>
        <v>6</v>
      </c>
      <c r="BP29" s="54">
        <f t="shared" ref="BP29:BZ29" si="9">ROUND(BP17*BP27,2)</f>
        <v>6.34</v>
      </c>
      <c r="BQ29" s="54">
        <f t="shared" si="9"/>
        <v>6</v>
      </c>
      <c r="BR29" s="54">
        <f t="shared" si="9"/>
        <v>6</v>
      </c>
      <c r="BS29" s="54">
        <f t="shared" si="9"/>
        <v>10.97</v>
      </c>
      <c r="BT29" s="54">
        <f t="shared" si="9"/>
        <v>10.71</v>
      </c>
      <c r="BU29" s="54">
        <f t="shared" si="9"/>
        <v>9.42</v>
      </c>
      <c r="BV29" s="54">
        <f t="shared" si="9"/>
        <v>9.7799999999999994</v>
      </c>
      <c r="BW29" s="54">
        <f t="shared" si="9"/>
        <v>4.55</v>
      </c>
      <c r="BX29" s="54">
        <f t="shared" si="9"/>
        <v>4.4400000000000004</v>
      </c>
      <c r="BY29" s="54">
        <f t="shared" si="9"/>
        <v>4.43</v>
      </c>
      <c r="BZ29" s="54">
        <f t="shared" si="9"/>
        <v>4.29</v>
      </c>
      <c r="CA29" s="7"/>
    </row>
    <row r="30" spans="1:81" x14ac:dyDescent="0.25">
      <c r="A30" s="9" t="s">
        <v>110</v>
      </c>
      <c r="C30" s="47" t="s">
        <v>32</v>
      </c>
      <c r="D30" s="9" t="s">
        <v>33</v>
      </c>
      <c r="E30" s="9" t="s">
        <v>34</v>
      </c>
      <c r="F30" s="9" t="s">
        <v>35</v>
      </c>
      <c r="G30" s="9" t="s">
        <v>36</v>
      </c>
      <c r="H30" s="9" t="s">
        <v>37</v>
      </c>
      <c r="I30" s="9" t="s">
        <v>38</v>
      </c>
      <c r="J30" s="9" t="s">
        <v>39</v>
      </c>
      <c r="K30" s="9" t="s">
        <v>40</v>
      </c>
      <c r="L30" s="9" t="s">
        <v>41</v>
      </c>
      <c r="M30" s="9" t="s">
        <v>42</v>
      </c>
      <c r="N30" s="9" t="s">
        <v>43</v>
      </c>
      <c r="O30" s="9" t="s">
        <v>44</v>
      </c>
      <c r="P30" s="1" t="s">
        <v>45</v>
      </c>
      <c r="Q30" s="1" t="s">
        <v>46</v>
      </c>
      <c r="R30" s="1" t="s">
        <v>11</v>
      </c>
      <c r="S30" s="1" t="s">
        <v>12</v>
      </c>
      <c r="T30" s="1" t="s">
        <v>13</v>
      </c>
      <c r="U30" s="1" t="s">
        <v>14</v>
      </c>
      <c r="V30" s="1" t="s">
        <v>15</v>
      </c>
      <c r="W30" s="1" t="s">
        <v>16</v>
      </c>
      <c r="X30" s="1" t="s">
        <v>17</v>
      </c>
      <c r="Y30" s="1" t="s">
        <v>18</v>
      </c>
      <c r="Z30" s="1" t="s">
        <v>19</v>
      </c>
      <c r="AA30" s="1" t="s">
        <v>47</v>
      </c>
      <c r="AB30" s="1" t="s">
        <v>48</v>
      </c>
      <c r="AC30" s="1" t="s">
        <v>49</v>
      </c>
      <c r="AD30" s="1" t="s">
        <v>50</v>
      </c>
      <c r="AE30" s="1" t="s">
        <v>51</v>
      </c>
      <c r="AF30" s="1" t="s">
        <v>52</v>
      </c>
      <c r="AG30" s="1" t="s">
        <v>53</v>
      </c>
      <c r="AH30" s="1" t="s">
        <v>54</v>
      </c>
      <c r="AI30" s="1" t="s">
        <v>55</v>
      </c>
      <c r="AJ30" s="1" t="s">
        <v>56</v>
      </c>
      <c r="AK30" s="1" t="s">
        <v>57</v>
      </c>
      <c r="AL30" s="1" t="s">
        <v>58</v>
      </c>
      <c r="AM30" s="1" t="s">
        <v>59</v>
      </c>
      <c r="AN30" s="1" t="s">
        <v>60</v>
      </c>
      <c r="AO30" s="1" t="s">
        <v>106</v>
      </c>
      <c r="AP30" s="1" t="s">
        <v>62</v>
      </c>
      <c r="AQ30" s="1" t="s">
        <v>63</v>
      </c>
      <c r="AR30" s="1" t="s">
        <v>61</v>
      </c>
      <c r="AS30" s="1" t="s">
        <v>64</v>
      </c>
      <c r="AT30" s="1" t="s">
        <v>65</v>
      </c>
      <c r="AU30" s="3" t="s">
        <v>66</v>
      </c>
      <c r="AV30" s="3" t="s">
        <v>67</v>
      </c>
      <c r="AW30" s="3" t="s">
        <v>68</v>
      </c>
      <c r="AX30" s="3" t="s">
        <v>69</v>
      </c>
      <c r="AY30" s="3" t="s">
        <v>70</v>
      </c>
      <c r="AZ30" s="3" t="s">
        <v>71</v>
      </c>
      <c r="BA30" s="3" t="s">
        <v>72</v>
      </c>
      <c r="BB30" s="3" t="s">
        <v>73</v>
      </c>
      <c r="BC30" s="3" t="s">
        <v>74</v>
      </c>
      <c r="BD30" s="3" t="s">
        <v>75</v>
      </c>
      <c r="BE30" s="3" t="s">
        <v>76</v>
      </c>
      <c r="BF30" s="3" t="s">
        <v>77</v>
      </c>
      <c r="BG30" s="3" t="s">
        <v>78</v>
      </c>
      <c r="BH30" s="3" t="s">
        <v>79</v>
      </c>
      <c r="BI30" s="3" t="s">
        <v>80</v>
      </c>
      <c r="BJ30" s="3" t="s">
        <v>81</v>
      </c>
      <c r="BK30" s="3" t="s">
        <v>82</v>
      </c>
      <c r="BL30" s="3" t="s">
        <v>83</v>
      </c>
      <c r="BM30" s="3" t="s">
        <v>84</v>
      </c>
      <c r="BN30" s="3" t="s">
        <v>85</v>
      </c>
      <c r="BO30" s="3" t="s">
        <v>86</v>
      </c>
      <c r="BP30" s="3" t="s">
        <v>87</v>
      </c>
      <c r="BQ30" s="3" t="s">
        <v>88</v>
      </c>
      <c r="BR30" s="3" t="s">
        <v>89</v>
      </c>
      <c r="BS30" s="3" t="s">
        <v>90</v>
      </c>
      <c r="BT30" s="3" t="s">
        <v>91</v>
      </c>
      <c r="BU30" s="3" t="s">
        <v>92</v>
      </c>
      <c r="BV30" s="3" t="s">
        <v>93</v>
      </c>
      <c r="BW30" s="3" t="s">
        <v>94</v>
      </c>
      <c r="BX30" s="3" t="s">
        <v>95</v>
      </c>
      <c r="BY30" s="3" t="s">
        <v>96</v>
      </c>
      <c r="BZ30" s="26" t="s">
        <v>97</v>
      </c>
    </row>
    <row r="31" spans="1:81" x14ac:dyDescent="0.25">
      <c r="A31" s="9"/>
    </row>
    <row r="32" spans="1:81" x14ac:dyDescent="0.25">
      <c r="A32" s="9"/>
    </row>
    <row r="33" spans="3:14" x14ac:dyDescent="0.25">
      <c r="C33" t="s">
        <v>7</v>
      </c>
      <c r="D33" t="s">
        <v>8</v>
      </c>
      <c r="E33" t="s">
        <v>9</v>
      </c>
      <c r="F33" t="s">
        <v>108</v>
      </c>
      <c r="G33" t="s">
        <v>109</v>
      </c>
      <c r="H33" t="s">
        <v>111</v>
      </c>
      <c r="I33" t="s">
        <v>112</v>
      </c>
      <c r="J33" t="s">
        <v>113</v>
      </c>
      <c r="K33" t="s">
        <v>115</v>
      </c>
      <c r="L33" t="s">
        <v>114</v>
      </c>
    </row>
    <row r="34" spans="3:14" x14ac:dyDescent="0.25">
      <c r="C34">
        <f>LARGE($C$29:$BZ$29,COLUMN(C$29)-COLUMN($C$29)+1)</f>
        <v>46.22</v>
      </c>
      <c r="D34">
        <f t="shared" ref="D34:Q34" si="10">LARGE($C$29:$BZ$29,COLUMN(D$29)-COLUMN($C$29)+1)</f>
        <v>39.58</v>
      </c>
      <c r="E34">
        <f t="shared" si="10"/>
        <v>23.54</v>
      </c>
      <c r="F34">
        <f t="shared" si="10"/>
        <v>18.88</v>
      </c>
      <c r="G34">
        <f t="shared" si="10"/>
        <v>18.62</v>
      </c>
      <c r="H34">
        <f t="shared" si="10"/>
        <v>17.75</v>
      </c>
      <c r="I34">
        <f t="shared" si="10"/>
        <v>16.43</v>
      </c>
      <c r="J34">
        <f t="shared" si="10"/>
        <v>15.6</v>
      </c>
      <c r="K34">
        <f t="shared" si="10"/>
        <v>15.41</v>
      </c>
      <c r="L34">
        <f t="shared" si="10"/>
        <v>13.65</v>
      </c>
      <c r="M34">
        <f t="shared" si="10"/>
        <v>13.28</v>
      </c>
      <c r="N34">
        <f t="shared" si="10"/>
        <v>13.16</v>
      </c>
    </row>
    <row r="35" spans="3:14" x14ac:dyDescent="0.25">
      <c r="C35" t="str">
        <f>INDEX($C$2:$BZ$2,0,MATCH(C$34,$C$29:$BZ$29,0))</f>
        <v>iPad Retina</v>
      </c>
      <c r="D35" t="str">
        <f t="shared" ref="D35:Q35" si="11">INDEX($C$2:$BZ$2,0,MATCH(D$34,$C$29:$BZ$29,0))</f>
        <v>Samsung Galaxy Note</v>
      </c>
      <c r="E35" t="str">
        <f t="shared" si="11"/>
        <v>GoogleDocs</v>
      </c>
      <c r="F35" t="str">
        <f t="shared" si="11"/>
        <v>eBeam Engage</v>
      </c>
      <c r="G35" t="str">
        <f t="shared" si="11"/>
        <v>Pirate3D Buccaneer</v>
      </c>
      <c r="H35" t="str">
        <f t="shared" si="11"/>
        <v>Cubify Cube 3</v>
      </c>
      <c r="I35" t="str">
        <f t="shared" si="11"/>
        <v>XYZ Printing daVinci 1.0</v>
      </c>
      <c r="J35" t="str">
        <f t="shared" si="11"/>
        <v>CAVE</v>
      </c>
      <c r="K35" t="str">
        <f t="shared" si="11"/>
        <v>GoPro Hero3</v>
      </c>
      <c r="L35" t="str">
        <f t="shared" si="11"/>
        <v>HISONIC</v>
      </c>
      <c r="M35" t="str">
        <f t="shared" si="11"/>
        <v>Launchkey Mini</v>
      </c>
      <c r="N35" t="str">
        <f t="shared" si="11"/>
        <v>Launchkey</v>
      </c>
    </row>
    <row r="36" spans="3:14" x14ac:dyDescent="0.25">
      <c r="C36">
        <v>1</v>
      </c>
      <c r="E36">
        <v>2</v>
      </c>
      <c r="F36">
        <v>3</v>
      </c>
      <c r="G36">
        <v>4</v>
      </c>
      <c r="J36">
        <v>5</v>
      </c>
    </row>
  </sheetData>
  <mergeCells count="3">
    <mergeCell ref="C1:BZ1"/>
    <mergeCell ref="A3:B3"/>
    <mergeCell ref="A18:B1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Joe Spicola</cp:lastModifiedBy>
  <dcterms:created xsi:type="dcterms:W3CDTF">2014-03-24T09:56:39Z</dcterms:created>
  <dcterms:modified xsi:type="dcterms:W3CDTF">2014-04-26T14:34:48Z</dcterms:modified>
</cp:coreProperties>
</file>