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heet1" sheetId="1" r:id="rId1"/>
    <sheet name="Sheet2" sheetId="2" r:id="rId2"/>
    <sheet name="Sheet3" sheetId="3" r:id="rId3"/>
  </sheets>
  <definedNames>
    <definedName name="__Anonymous_Sheet_DB__1">'Sheet1'!$P$46:$S$47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<sst xmlns="http://schemas.openxmlformats.org/spreadsheetml/2006/main" count="414" uniqueCount="109">
  <si>
    <t>Tourist survey</t>
  </si>
  <si>
    <t>Question:</t>
  </si>
  <si>
    <t>Age</t>
  </si>
  <si>
    <t>Gender</t>
  </si>
  <si>
    <t>Local?</t>
  </si>
  <si>
    <t>Where are you visiting from?</t>
  </si>
  <si>
    <t>Lodging arrangements?</t>
  </si>
  <si>
    <t>Why visit?</t>
  </si>
  <si>
    <t>Knowledge of Maori cuisine</t>
  </si>
  <si>
    <t>Eaten Maori in restaurant?</t>
  </si>
  <si>
    <t>What did you eat?</t>
  </si>
  <si>
    <t>Eaten koura?</t>
  </si>
  <si>
    <t>Would eat k again?</t>
  </si>
  <si>
    <t>Eaten watercress?</t>
  </si>
  <si>
    <t>Would eat w again?</t>
  </si>
  <si>
    <t>1-5 Maori</t>
  </si>
  <si>
    <t>1-5 Locally sourced</t>
  </si>
  <si>
    <t>1-5 organic</t>
  </si>
  <si>
    <t>1-5 clean energy</t>
  </si>
  <si>
    <t>Key:</t>
  </si>
  <si>
    <t>I don't know = 1, I have excellent knowledge = 4)</t>
  </si>
  <si>
    <t xml:space="preserve"> </t>
  </si>
  <si>
    <t>D = “don't know what that is”</t>
  </si>
  <si>
    <t>F</t>
  </si>
  <si>
    <t>Y</t>
  </si>
  <si>
    <t>N</t>
  </si>
  <si>
    <t>HANGI , REWANA BREAD</t>
  </si>
  <si>
    <t>HAWAII</t>
  </si>
  <si>
    <t>HOTEL</t>
  </si>
  <si>
    <t>LIFESTYLE</t>
  </si>
  <si>
    <t>HANGI</t>
  </si>
  <si>
    <t>NORTHERN IRELAND</t>
  </si>
  <si>
    <t>RYDGES</t>
  </si>
  <si>
    <t>INTEREST</t>
  </si>
  <si>
    <t>FEAST / BUFFET</t>
  </si>
  <si>
    <t>PORIRUA</t>
  </si>
  <si>
    <t>SUDIMA</t>
  </si>
  <si>
    <t>MAORI CULTURE , POOLS , LUGE , REDWOODS</t>
  </si>
  <si>
    <t>UNITED STATES</t>
  </si>
  <si>
    <t>NOVOTEL</t>
  </si>
  <si>
    <t>PICNIC CAFE</t>
  </si>
  <si>
    <t>REWENA BREAD , PIKOPIKO</t>
  </si>
  <si>
    <t>TAUPO</t>
  </si>
  <si>
    <t>CAR</t>
  </si>
  <si>
    <t>SUSHI</t>
  </si>
  <si>
    <t>M</t>
  </si>
  <si>
    <t>NETHERLANDS</t>
  </si>
  <si>
    <t>CRASH PALACE</t>
  </si>
  <si>
    <t>A LOT TO DO</t>
  </si>
  <si>
    <t>WAIMANGA</t>
  </si>
  <si>
    <t>HOMELESS</t>
  </si>
  <si>
    <t>CHICKS</t>
  </si>
  <si>
    <t>KUMARA</t>
  </si>
  <si>
    <t>AUCKLAND</t>
  </si>
  <si>
    <t>ROTOVEGAS</t>
  </si>
  <si>
    <t>RUGBY</t>
  </si>
  <si>
    <t>NAPIER</t>
  </si>
  <si>
    <t>FAMILY</t>
  </si>
  <si>
    <t>SEAFOOD FESTIVAL</t>
  </si>
  <si>
    <t>HOLIDAY INN</t>
  </si>
  <si>
    <t>OUTDOORS</t>
  </si>
  <si>
    <t>D</t>
  </si>
  <si>
    <t>SWEDEN</t>
  </si>
  <si>
    <t>CHICKEN , SWEET POTATO , POTATO, CARROTS , FISH, MUSSELS</t>
  </si>
  <si>
    <t>BACKPACKERS</t>
  </si>
  <si>
    <t>THERMAL</t>
  </si>
  <si>
    <t>BACKPACKES</t>
  </si>
  <si>
    <t>WORK</t>
  </si>
  <si>
    <t>MOTEL</t>
  </si>
  <si>
    <t>SPORTS EVENT FOR CHILD</t>
  </si>
  <si>
    <t>SEAFOOD</t>
  </si>
  <si>
    <t>TAURANGA</t>
  </si>
  <si>
    <t>FRIEND</t>
  </si>
  <si>
    <t>PARTY</t>
  </si>
  <si>
    <t>REPUTATION</t>
  </si>
  <si>
    <t>WELLINGTON</t>
  </si>
  <si>
    <t>HOTEL / MOTEL</t>
  </si>
  <si>
    <t>ON WAY FROM TAURANGA</t>
  </si>
  <si>
    <t>SOUTH AFRICA</t>
  </si>
  <si>
    <t>FAMILY HOLIDAY</t>
  </si>
  <si>
    <t>BRIS , AUSTRALIA</t>
  </si>
  <si>
    <t>CONFERENCE</t>
  </si>
  <si>
    <t>AUSTRALIA</t>
  </si>
  <si>
    <t xml:space="preserve">BOIL UP </t>
  </si>
  <si>
    <t>KUMARA , REWENA BREAD</t>
  </si>
  <si>
    <t>Total male:</t>
  </si>
  <si>
    <t>Total locals:</t>
  </si>
  <si>
    <t>Average knowledge</t>
  </si>
  <si>
    <t>Total eaten Maori Food:</t>
  </si>
  <si>
    <t>Total have eaten:</t>
  </si>
  <si>
    <t>Total would eat again:</t>
  </si>
  <si>
    <t>Total have eaten</t>
  </si>
  <si>
    <t>Average:</t>
  </si>
  <si>
    <t>Total female:</t>
  </si>
  <si>
    <t>Total visitors</t>
  </si>
  <si>
    <t>Total haven't:</t>
  </si>
  <si>
    <t>Total have not:</t>
  </si>
  <si>
    <t>Total would not:</t>
  </si>
  <si>
    <t>total have not</t>
  </si>
  <si>
    <t>total would not:</t>
  </si>
  <si>
    <t>standard deviations</t>
  </si>
  <si>
    <t>Male average:</t>
  </si>
  <si>
    <t>Male Average:</t>
  </si>
  <si>
    <t>Total don't know what is:</t>
  </si>
  <si>
    <t>Total did not respond:</t>
  </si>
  <si>
    <t>Female average</t>
  </si>
  <si>
    <t>Female Average</t>
  </si>
  <si>
    <t>Female Average:</t>
  </si>
  <si>
    <t>Female average: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</si>
</sst>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 topLeftCell="A25">
      <selection activeCell="B7" sqref="B7"/>
    </sheetView>
  </sheetViews>
  <sheetFormatPr defaultColWidth="12.57421875" defaultRowHeight="12.75"/>
  <cols>
    <col min="1" max="15" width="11.57421875" style="0" customWidth="1"/>
    <col min="16" max="16" width="13.8515625" style="0" customWidth="1"/>
    <col min="17" max="17" width="14.57421875" style="0" customWidth="1"/>
    <col min="18" max="18" width="14.8515625" style="0" customWidth="1"/>
    <col min="19" max="19" width="13.140625" style="0" customWidth="1"/>
    <col min="20" max="16384" width="11.57421875" style="0" customWidth="1"/>
  </cols>
  <sheetData>
    <row r="1" spans="1:1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2:15" ht="12.75">
      <c r="B2" t="s">
        <v>19</v>
      </c>
      <c r="I2" t="s">
        <v>20</v>
      </c>
      <c r="J2" t="s">
        <v>21</v>
      </c>
      <c r="L2" t="s">
        <v>22</v>
      </c>
      <c r="M2" t="s">
        <v>21</v>
      </c>
      <c r="N2" t="s">
        <v>22</v>
      </c>
      <c r="O2" t="s">
        <v>21</v>
      </c>
    </row>
    <row r="3" spans="3:19" ht="12.75">
      <c r="C3">
        <v>32</v>
      </c>
      <c r="D3" t="s">
        <v>23</v>
      </c>
      <c r="E3" t="s">
        <v>24</v>
      </c>
      <c r="I3">
        <v>2</v>
      </c>
      <c r="J3" t="s">
        <v>25</v>
      </c>
      <c r="L3" t="s">
        <v>24</v>
      </c>
      <c r="M3" t="s">
        <v>24</v>
      </c>
      <c r="N3" t="s">
        <v>24</v>
      </c>
      <c r="O3" t="s">
        <v>24</v>
      </c>
      <c r="P3">
        <v>5</v>
      </c>
      <c r="Q3">
        <v>5</v>
      </c>
      <c r="R3">
        <v>5</v>
      </c>
      <c r="S3">
        <v>5</v>
      </c>
    </row>
    <row r="4" spans="3:19" ht="12.75">
      <c r="C4">
        <v>60</v>
      </c>
      <c r="D4" t="s">
        <v>23</v>
      </c>
      <c r="E4" t="s">
        <v>24</v>
      </c>
      <c r="I4">
        <v>2</v>
      </c>
      <c r="J4" t="s">
        <v>24</v>
      </c>
      <c r="K4" t="s">
        <v>26</v>
      </c>
      <c r="L4" t="s">
        <v>24</v>
      </c>
      <c r="M4" t="s">
        <v>24</v>
      </c>
      <c r="N4" t="s">
        <v>24</v>
      </c>
      <c r="O4" t="s">
        <v>24</v>
      </c>
      <c r="P4">
        <v>5</v>
      </c>
      <c r="Q4">
        <v>5</v>
      </c>
      <c r="R4">
        <v>5</v>
      </c>
      <c r="S4">
        <v>5</v>
      </c>
    </row>
    <row r="5" spans="3:19" ht="12.75">
      <c r="C5">
        <v>27</v>
      </c>
      <c r="D5" t="s">
        <v>23</v>
      </c>
      <c r="E5" t="s">
        <v>25</v>
      </c>
      <c r="F5" t="s">
        <v>27</v>
      </c>
      <c r="G5" t="s">
        <v>28</v>
      </c>
      <c r="H5" t="s">
        <v>29</v>
      </c>
      <c r="I5">
        <v>2</v>
      </c>
      <c r="J5" t="s">
        <v>24</v>
      </c>
      <c r="K5" t="s">
        <v>30</v>
      </c>
      <c r="L5" t="s">
        <v>24</v>
      </c>
      <c r="M5" t="s">
        <v>24</v>
      </c>
      <c r="N5" t="s">
        <v>24</v>
      </c>
      <c r="O5" t="s">
        <v>24</v>
      </c>
      <c r="P5">
        <v>5</v>
      </c>
      <c r="Q5">
        <v>5</v>
      </c>
      <c r="R5">
        <v>5</v>
      </c>
      <c r="S5">
        <v>5</v>
      </c>
    </row>
    <row r="6" spans="3:19" ht="12.75">
      <c r="C6">
        <v>23</v>
      </c>
      <c r="D6" t="s">
        <v>23</v>
      </c>
      <c r="E6" t="s">
        <v>24</v>
      </c>
      <c r="I6">
        <v>2</v>
      </c>
      <c r="J6" t="s">
        <v>25</v>
      </c>
      <c r="L6" t="s">
        <v>24</v>
      </c>
      <c r="M6" t="s">
        <v>24</v>
      </c>
      <c r="N6" t="s">
        <v>24</v>
      </c>
      <c r="O6" t="s">
        <v>24</v>
      </c>
      <c r="P6">
        <v>3</v>
      </c>
      <c r="Q6">
        <v>4</v>
      </c>
      <c r="R6">
        <v>3</v>
      </c>
      <c r="S6">
        <v>4</v>
      </c>
    </row>
    <row r="7" spans="3:19" ht="12.75">
      <c r="C7">
        <v>48</v>
      </c>
      <c r="D7" t="s">
        <v>23</v>
      </c>
      <c r="E7" t="s">
        <v>24</v>
      </c>
      <c r="I7">
        <v>3</v>
      </c>
      <c r="J7" t="s">
        <v>24</v>
      </c>
      <c r="K7" t="s">
        <v>30</v>
      </c>
      <c r="L7" t="s">
        <v>25</v>
      </c>
      <c r="N7" t="s">
        <v>24</v>
      </c>
      <c r="O7" t="s">
        <v>24</v>
      </c>
      <c r="P7">
        <v>3</v>
      </c>
      <c r="Q7">
        <v>5</v>
      </c>
      <c r="R7">
        <v>5</v>
      </c>
      <c r="S7">
        <v>5</v>
      </c>
    </row>
    <row r="8" spans="3:19" ht="12.75">
      <c r="C8">
        <v>65</v>
      </c>
      <c r="D8" t="s">
        <v>23</v>
      </c>
      <c r="E8" t="s">
        <v>25</v>
      </c>
      <c r="F8" t="s">
        <v>31</v>
      </c>
      <c r="G8" t="s">
        <v>32</v>
      </c>
      <c r="H8" t="s">
        <v>33</v>
      </c>
      <c r="I8">
        <v>1</v>
      </c>
      <c r="J8" t="s">
        <v>24</v>
      </c>
      <c r="K8" t="s">
        <v>34</v>
      </c>
      <c r="N8" t="s">
        <v>24</v>
      </c>
      <c r="O8" t="s">
        <v>24</v>
      </c>
      <c r="P8">
        <v>5</v>
      </c>
      <c r="Q8">
        <v>5</v>
      </c>
      <c r="R8">
        <v>5</v>
      </c>
      <c r="S8">
        <v>5</v>
      </c>
    </row>
    <row r="9" spans="3:15" ht="12.75">
      <c r="C9">
        <v>49</v>
      </c>
      <c r="D9" t="s">
        <v>23</v>
      </c>
      <c r="E9" t="s">
        <v>25</v>
      </c>
      <c r="F9" t="s">
        <v>35</v>
      </c>
      <c r="G9" t="s">
        <v>36</v>
      </c>
      <c r="H9" t="s">
        <v>37</v>
      </c>
      <c r="I9">
        <v>2</v>
      </c>
      <c r="J9" t="s">
        <v>24</v>
      </c>
      <c r="K9" t="s">
        <v>30</v>
      </c>
      <c r="L9" t="s">
        <v>25</v>
      </c>
      <c r="N9" t="s">
        <v>24</v>
      </c>
      <c r="O9" t="s">
        <v>24</v>
      </c>
    </row>
    <row r="10" spans="4:19" ht="12.75">
      <c r="D10" t="s">
        <v>23</v>
      </c>
      <c r="E10" t="s">
        <v>25</v>
      </c>
      <c r="F10" t="s">
        <v>38</v>
      </c>
      <c r="G10" t="s">
        <v>39</v>
      </c>
      <c r="I10">
        <v>1</v>
      </c>
      <c r="J10" t="s">
        <v>25</v>
      </c>
      <c r="L10" t="s">
        <v>24</v>
      </c>
      <c r="M10" t="s">
        <v>24</v>
      </c>
      <c r="N10" t="s">
        <v>24</v>
      </c>
      <c r="O10" t="s">
        <v>24</v>
      </c>
      <c r="P10">
        <v>5</v>
      </c>
      <c r="Q10">
        <v>5</v>
      </c>
      <c r="R10">
        <v>5</v>
      </c>
      <c r="S10">
        <v>5</v>
      </c>
    </row>
    <row r="11" spans="4:19" ht="12.75">
      <c r="D11" t="s">
        <v>23</v>
      </c>
      <c r="E11" t="s">
        <v>24</v>
      </c>
      <c r="H11" t="s">
        <v>40</v>
      </c>
      <c r="I11">
        <v>3</v>
      </c>
      <c r="J11" t="s">
        <v>24</v>
      </c>
      <c r="K11" t="s">
        <v>41</v>
      </c>
      <c r="L11" t="s">
        <v>24</v>
      </c>
      <c r="M11" t="s">
        <v>24</v>
      </c>
      <c r="N11" t="s">
        <v>24</v>
      </c>
      <c r="O11" t="s">
        <v>24</v>
      </c>
      <c r="P11">
        <v>5</v>
      </c>
      <c r="Q11">
        <v>5</v>
      </c>
      <c r="R11">
        <v>5</v>
      </c>
      <c r="S11">
        <v>5</v>
      </c>
    </row>
    <row r="12" spans="3:19" ht="12.75">
      <c r="C12">
        <v>34</v>
      </c>
      <c r="D12" t="s">
        <v>23</v>
      </c>
      <c r="E12" t="s">
        <v>25</v>
      </c>
      <c r="F12" t="s">
        <v>42</v>
      </c>
      <c r="G12" t="s">
        <v>43</v>
      </c>
      <c r="H12" t="s">
        <v>44</v>
      </c>
      <c r="I12">
        <v>2</v>
      </c>
      <c r="J12" t="s">
        <v>25</v>
      </c>
      <c r="L12" t="s">
        <v>24</v>
      </c>
      <c r="M12" t="s">
        <v>24</v>
      </c>
      <c r="N12" t="s">
        <v>24</v>
      </c>
      <c r="O12" t="s">
        <v>24</v>
      </c>
      <c r="P12">
        <v>5</v>
      </c>
      <c r="Q12">
        <v>5</v>
      </c>
      <c r="R12">
        <v>5</v>
      </c>
      <c r="S12">
        <v>5</v>
      </c>
    </row>
    <row r="13" spans="3:19" ht="12.75">
      <c r="C13">
        <v>20</v>
      </c>
      <c r="D13" t="s">
        <v>45</v>
      </c>
      <c r="E13" t="s">
        <v>25</v>
      </c>
      <c r="F13" t="s">
        <v>46</v>
      </c>
      <c r="G13" t="s">
        <v>47</v>
      </c>
      <c r="H13" t="s">
        <v>48</v>
      </c>
      <c r="I13">
        <v>2</v>
      </c>
      <c r="J13" t="s">
        <v>25</v>
      </c>
      <c r="L13" t="s">
        <v>25</v>
      </c>
      <c r="N13" t="s">
        <v>25</v>
      </c>
      <c r="P13">
        <v>5</v>
      </c>
      <c r="Q13">
        <v>5</v>
      </c>
      <c r="R13">
        <v>4</v>
      </c>
      <c r="S13">
        <v>2</v>
      </c>
    </row>
    <row r="14" spans="3:19" ht="12.75">
      <c r="C14">
        <v>26</v>
      </c>
      <c r="D14" t="s">
        <v>45</v>
      </c>
      <c r="E14" t="s">
        <v>24</v>
      </c>
      <c r="I14">
        <v>3</v>
      </c>
      <c r="J14" t="s">
        <v>25</v>
      </c>
      <c r="L14" t="s">
        <v>24</v>
      </c>
      <c r="M14" t="s">
        <v>24</v>
      </c>
      <c r="N14" t="s">
        <v>24</v>
      </c>
      <c r="O14" t="s">
        <v>24</v>
      </c>
      <c r="P14">
        <v>5</v>
      </c>
      <c r="Q14">
        <v>5</v>
      </c>
      <c r="R14">
        <v>5</v>
      </c>
      <c r="S14">
        <v>5</v>
      </c>
    </row>
    <row r="15" spans="3:19" ht="12.75">
      <c r="C15">
        <v>36</v>
      </c>
      <c r="D15" t="s">
        <v>45</v>
      </c>
      <c r="E15" t="s">
        <v>25</v>
      </c>
      <c r="F15" t="s">
        <v>49</v>
      </c>
      <c r="G15" t="s">
        <v>50</v>
      </c>
      <c r="H15" t="s">
        <v>51</v>
      </c>
      <c r="I15">
        <v>3</v>
      </c>
      <c r="J15" t="s">
        <v>24</v>
      </c>
      <c r="K15" t="s">
        <v>52</v>
      </c>
      <c r="L15" t="s">
        <v>25</v>
      </c>
      <c r="N15" t="s">
        <v>24</v>
      </c>
      <c r="O15" t="s">
        <v>24</v>
      </c>
      <c r="P15">
        <v>1</v>
      </c>
      <c r="Q15">
        <v>1</v>
      </c>
      <c r="R15">
        <v>5</v>
      </c>
      <c r="S15">
        <v>5</v>
      </c>
    </row>
    <row r="16" spans="3:19" ht="12.75">
      <c r="C16">
        <v>41</v>
      </c>
      <c r="D16" t="s">
        <v>23</v>
      </c>
      <c r="E16" t="s">
        <v>25</v>
      </c>
      <c r="F16" t="s">
        <v>53</v>
      </c>
      <c r="G16" t="s">
        <v>54</v>
      </c>
      <c r="H16" t="s">
        <v>55</v>
      </c>
      <c r="I16">
        <v>2</v>
      </c>
      <c r="J16" t="s">
        <v>25</v>
      </c>
      <c r="L16" t="s">
        <v>25</v>
      </c>
      <c r="N16" t="s">
        <v>24</v>
      </c>
      <c r="O16" t="s">
        <v>24</v>
      </c>
      <c r="P16">
        <v>3</v>
      </c>
      <c r="Q16">
        <v>4</v>
      </c>
      <c r="R16">
        <v>3</v>
      </c>
      <c r="S16">
        <v>3</v>
      </c>
    </row>
    <row r="17" spans="3:19" ht="12.75">
      <c r="C17">
        <v>30</v>
      </c>
      <c r="D17" t="s">
        <v>45</v>
      </c>
      <c r="E17" t="s">
        <v>24</v>
      </c>
      <c r="I17">
        <v>4</v>
      </c>
      <c r="J17" t="s">
        <v>25</v>
      </c>
      <c r="L17" t="s">
        <v>24</v>
      </c>
      <c r="M17" t="s">
        <v>24</v>
      </c>
      <c r="N17" t="s">
        <v>24</v>
      </c>
      <c r="O17" t="s">
        <v>24</v>
      </c>
      <c r="P17">
        <v>5</v>
      </c>
      <c r="Q17">
        <v>5</v>
      </c>
      <c r="R17">
        <v>5</v>
      </c>
      <c r="S17">
        <v>5</v>
      </c>
    </row>
    <row r="18" spans="3:19" ht="12.75">
      <c r="C18">
        <v>70</v>
      </c>
      <c r="D18" t="s">
        <v>23</v>
      </c>
      <c r="E18" t="s">
        <v>25</v>
      </c>
      <c r="F18" t="s">
        <v>56</v>
      </c>
      <c r="G18" t="s">
        <v>57</v>
      </c>
      <c r="H18" t="s">
        <v>58</v>
      </c>
      <c r="I18">
        <v>3</v>
      </c>
      <c r="J18" t="s">
        <v>25</v>
      </c>
      <c r="L18" t="s">
        <v>25</v>
      </c>
      <c r="N18" t="s">
        <v>24</v>
      </c>
      <c r="O18" t="s">
        <v>24</v>
      </c>
      <c r="Q18">
        <v>5</v>
      </c>
      <c r="R18">
        <v>5</v>
      </c>
      <c r="S18">
        <v>5</v>
      </c>
    </row>
    <row r="19" spans="3:19" ht="12.75">
      <c r="C19">
        <v>26</v>
      </c>
      <c r="D19" t="s">
        <v>45</v>
      </c>
      <c r="E19" t="s">
        <v>25</v>
      </c>
      <c r="F19" t="s">
        <v>27</v>
      </c>
      <c r="G19" t="s">
        <v>59</v>
      </c>
      <c r="H19" t="s">
        <v>60</v>
      </c>
      <c r="I19">
        <v>2</v>
      </c>
      <c r="J19" t="s">
        <v>25</v>
      </c>
      <c r="L19" t="s">
        <v>61</v>
      </c>
      <c r="N19" t="s">
        <v>61</v>
      </c>
      <c r="P19">
        <v>5</v>
      </c>
      <c r="Q19">
        <v>5</v>
      </c>
      <c r="R19">
        <v>5</v>
      </c>
      <c r="S19">
        <v>5</v>
      </c>
    </row>
    <row r="20" spans="3:19" ht="12.75">
      <c r="C20">
        <v>62</v>
      </c>
      <c r="D20" t="s">
        <v>45</v>
      </c>
      <c r="E20" t="s">
        <v>24</v>
      </c>
      <c r="I20">
        <v>2</v>
      </c>
      <c r="J20" t="s">
        <v>25</v>
      </c>
      <c r="L20" t="s">
        <v>24</v>
      </c>
      <c r="M20" t="s">
        <v>24</v>
      </c>
      <c r="N20" t="s">
        <v>24</v>
      </c>
      <c r="O20" t="s">
        <v>24</v>
      </c>
      <c r="P20">
        <v>5</v>
      </c>
      <c r="Q20">
        <v>5</v>
      </c>
      <c r="R20">
        <v>4</v>
      </c>
      <c r="S20">
        <v>5</v>
      </c>
    </row>
    <row r="21" spans="3:19" ht="12.75">
      <c r="C21">
        <v>63</v>
      </c>
      <c r="D21" t="s">
        <v>23</v>
      </c>
      <c r="E21" t="s">
        <v>25</v>
      </c>
      <c r="F21" t="s">
        <v>62</v>
      </c>
      <c r="G21" t="s">
        <v>28</v>
      </c>
      <c r="H21" t="s">
        <v>33</v>
      </c>
      <c r="I21">
        <v>2</v>
      </c>
      <c r="J21" t="s">
        <v>24</v>
      </c>
      <c r="K21" t="s">
        <v>63</v>
      </c>
      <c r="L21" t="s">
        <v>24</v>
      </c>
      <c r="M21" t="s">
        <v>24</v>
      </c>
      <c r="N21" t="s">
        <v>25</v>
      </c>
      <c r="P21">
        <v>3.5</v>
      </c>
      <c r="Q21">
        <v>4.5</v>
      </c>
      <c r="R21">
        <v>4.5</v>
      </c>
      <c r="S21">
        <v>4.5</v>
      </c>
    </row>
    <row r="22" spans="3:19" ht="12.75">
      <c r="C22">
        <v>29</v>
      </c>
      <c r="D22" t="s">
        <v>45</v>
      </c>
      <c r="E22" t="s">
        <v>25</v>
      </c>
      <c r="F22" t="s">
        <v>53</v>
      </c>
      <c r="G22" t="s">
        <v>64</v>
      </c>
      <c r="H22" t="s">
        <v>65</v>
      </c>
      <c r="I22">
        <v>2</v>
      </c>
      <c r="J22" t="s">
        <v>25</v>
      </c>
      <c r="L22" t="s">
        <v>24</v>
      </c>
      <c r="N22" t="s">
        <v>61</v>
      </c>
      <c r="P22">
        <v>4</v>
      </c>
      <c r="Q22">
        <v>4</v>
      </c>
      <c r="R22">
        <v>4</v>
      </c>
      <c r="S22">
        <v>4</v>
      </c>
    </row>
    <row r="23" spans="3:19" ht="12.75">
      <c r="C23">
        <v>28</v>
      </c>
      <c r="D23" t="s">
        <v>45</v>
      </c>
      <c r="E23" t="s">
        <v>25</v>
      </c>
      <c r="F23" t="s">
        <v>53</v>
      </c>
      <c r="G23" t="s">
        <v>66</v>
      </c>
      <c r="H23" t="s">
        <v>65</v>
      </c>
      <c r="I23">
        <v>2</v>
      </c>
      <c r="J23" t="s">
        <v>25</v>
      </c>
      <c r="L23" t="s">
        <v>61</v>
      </c>
      <c r="N23" t="s">
        <v>24</v>
      </c>
      <c r="O23" t="s">
        <v>24</v>
      </c>
      <c r="P23">
        <v>3</v>
      </c>
      <c r="Q23">
        <v>4</v>
      </c>
      <c r="R23">
        <v>3</v>
      </c>
      <c r="S23">
        <v>4</v>
      </c>
    </row>
    <row r="24" spans="3:19" ht="12.75">
      <c r="C24">
        <v>45</v>
      </c>
      <c r="D24" t="s">
        <v>45</v>
      </c>
      <c r="E24" t="s">
        <v>24</v>
      </c>
      <c r="H24" t="s">
        <v>67</v>
      </c>
      <c r="I24">
        <v>2</v>
      </c>
      <c r="J24" t="s">
        <v>24</v>
      </c>
      <c r="K24" t="s">
        <v>30</v>
      </c>
      <c r="L24" t="s">
        <v>24</v>
      </c>
      <c r="M24" t="s">
        <v>24</v>
      </c>
      <c r="N24" t="s">
        <v>24</v>
      </c>
      <c r="O24" t="s">
        <v>24</v>
      </c>
      <c r="P24">
        <v>3</v>
      </c>
      <c r="Q24">
        <v>5</v>
      </c>
      <c r="R24">
        <v>5</v>
      </c>
      <c r="S24">
        <v>5</v>
      </c>
    </row>
    <row r="25" spans="3:19" ht="12.75">
      <c r="C25">
        <v>35</v>
      </c>
      <c r="D25" t="s">
        <v>45</v>
      </c>
      <c r="E25" t="s">
        <v>25</v>
      </c>
      <c r="F25" t="s">
        <v>53</v>
      </c>
      <c r="G25" t="s">
        <v>68</v>
      </c>
      <c r="H25" t="s">
        <v>69</v>
      </c>
      <c r="I25">
        <v>4</v>
      </c>
      <c r="J25" t="s">
        <v>24</v>
      </c>
      <c r="K25" t="s">
        <v>70</v>
      </c>
      <c r="L25" t="s">
        <v>24</v>
      </c>
      <c r="M25" t="s">
        <v>24</v>
      </c>
      <c r="N25" t="s">
        <v>24</v>
      </c>
      <c r="O25" t="s">
        <v>24</v>
      </c>
      <c r="P25">
        <v>3</v>
      </c>
      <c r="Q25">
        <v>5</v>
      </c>
      <c r="R25">
        <v>5</v>
      </c>
      <c r="S25">
        <v>5</v>
      </c>
    </row>
    <row r="26" spans="3:19" ht="12.75">
      <c r="C26">
        <v>18</v>
      </c>
      <c r="D26" t="s">
        <v>23</v>
      </c>
      <c r="E26" t="s">
        <v>24</v>
      </c>
      <c r="I26">
        <v>2</v>
      </c>
      <c r="J26" t="s">
        <v>25</v>
      </c>
      <c r="L26" t="s">
        <v>25</v>
      </c>
      <c r="N26" t="s">
        <v>24</v>
      </c>
      <c r="O26" t="s">
        <v>25</v>
      </c>
      <c r="P26">
        <v>3</v>
      </c>
      <c r="Q26">
        <v>5</v>
      </c>
      <c r="R26">
        <v>5</v>
      </c>
      <c r="S26">
        <v>4</v>
      </c>
    </row>
    <row r="27" spans="3:19" ht="12.75">
      <c r="C27">
        <v>18</v>
      </c>
      <c r="D27" t="s">
        <v>23</v>
      </c>
      <c r="E27" t="s">
        <v>25</v>
      </c>
      <c r="F27" t="s">
        <v>71</v>
      </c>
      <c r="G27" t="s">
        <v>72</v>
      </c>
      <c r="H27" t="s">
        <v>73</v>
      </c>
      <c r="I27">
        <v>2</v>
      </c>
      <c r="J27" t="s">
        <v>25</v>
      </c>
      <c r="L27" t="s">
        <v>25</v>
      </c>
      <c r="N27" t="s">
        <v>61</v>
      </c>
      <c r="P27">
        <v>4</v>
      </c>
      <c r="Q27">
        <v>4</v>
      </c>
      <c r="R27">
        <v>4</v>
      </c>
      <c r="S27">
        <v>4</v>
      </c>
    </row>
    <row r="28" spans="3:19" ht="12.75">
      <c r="C28">
        <v>18</v>
      </c>
      <c r="D28" t="s">
        <v>23</v>
      </c>
      <c r="E28" t="s">
        <v>25</v>
      </c>
      <c r="F28" t="s">
        <v>71</v>
      </c>
      <c r="G28" t="s">
        <v>72</v>
      </c>
      <c r="H28" t="s">
        <v>72</v>
      </c>
      <c r="I28">
        <v>2</v>
      </c>
      <c r="J28" t="s">
        <v>25</v>
      </c>
      <c r="L28" t="s">
        <v>25</v>
      </c>
      <c r="N28" t="s">
        <v>61</v>
      </c>
      <c r="P28">
        <v>5</v>
      </c>
      <c r="Q28">
        <v>5</v>
      </c>
      <c r="R28">
        <v>5</v>
      </c>
      <c r="S28">
        <v>5</v>
      </c>
    </row>
    <row r="29" spans="3:19" ht="12.75">
      <c r="C29">
        <v>66</v>
      </c>
      <c r="D29" t="s">
        <v>45</v>
      </c>
      <c r="E29" t="s">
        <v>25</v>
      </c>
      <c r="F29" t="s">
        <v>62</v>
      </c>
      <c r="G29" t="s">
        <v>28</v>
      </c>
      <c r="H29" t="s">
        <v>33</v>
      </c>
      <c r="I29">
        <v>2</v>
      </c>
      <c r="J29" t="s">
        <v>24</v>
      </c>
      <c r="K29" t="s">
        <v>63</v>
      </c>
      <c r="L29" t="s">
        <v>24</v>
      </c>
      <c r="M29" t="s">
        <v>24</v>
      </c>
      <c r="N29" t="s">
        <v>25</v>
      </c>
      <c r="O29" t="s">
        <v>25</v>
      </c>
      <c r="P29">
        <v>3.5</v>
      </c>
      <c r="Q29">
        <v>4.5</v>
      </c>
      <c r="R29">
        <v>4.5</v>
      </c>
      <c r="S29">
        <v>4.5</v>
      </c>
    </row>
    <row r="30" spans="3:19" ht="12.75">
      <c r="C30">
        <v>77</v>
      </c>
      <c r="D30" t="s">
        <v>45</v>
      </c>
      <c r="E30" t="s">
        <v>25</v>
      </c>
      <c r="F30" t="s">
        <v>38</v>
      </c>
      <c r="G30" t="s">
        <v>39</v>
      </c>
      <c r="H30" t="s">
        <v>74</v>
      </c>
      <c r="I30">
        <v>2</v>
      </c>
      <c r="J30" t="s">
        <v>25</v>
      </c>
      <c r="L30" t="s">
        <v>25</v>
      </c>
      <c r="P30">
        <v>3.5</v>
      </c>
      <c r="Q30">
        <v>3.5</v>
      </c>
      <c r="R30">
        <v>3.5</v>
      </c>
      <c r="S30">
        <v>4.5</v>
      </c>
    </row>
    <row r="31" spans="3:19" ht="12.75">
      <c r="C31">
        <v>38</v>
      </c>
      <c r="D31" t="s">
        <v>45</v>
      </c>
      <c r="E31" t="s">
        <v>25</v>
      </c>
      <c r="F31" t="s">
        <v>75</v>
      </c>
      <c r="G31" t="s">
        <v>76</v>
      </c>
      <c r="H31" t="s">
        <v>77</v>
      </c>
      <c r="I31">
        <v>2</v>
      </c>
      <c r="J31" t="s">
        <v>25</v>
      </c>
      <c r="L31" t="s">
        <v>24</v>
      </c>
      <c r="M31" t="s">
        <v>24</v>
      </c>
      <c r="N31" t="s">
        <v>24</v>
      </c>
      <c r="O31" t="s">
        <v>24</v>
      </c>
      <c r="P31">
        <v>5</v>
      </c>
      <c r="Q31">
        <v>5</v>
      </c>
      <c r="R31">
        <v>5</v>
      </c>
      <c r="S31">
        <v>5</v>
      </c>
    </row>
    <row r="32" spans="3:19" ht="12.75">
      <c r="C32">
        <v>24</v>
      </c>
      <c r="D32" t="s">
        <v>23</v>
      </c>
      <c r="E32" t="s">
        <v>25</v>
      </c>
      <c r="F32" t="s">
        <v>78</v>
      </c>
      <c r="G32" t="s">
        <v>36</v>
      </c>
      <c r="H32" t="s">
        <v>79</v>
      </c>
      <c r="I32">
        <v>1</v>
      </c>
      <c r="J32" t="s">
        <v>25</v>
      </c>
      <c r="L32" t="s">
        <v>25</v>
      </c>
      <c r="N32" t="s">
        <v>24</v>
      </c>
      <c r="P32">
        <v>4</v>
      </c>
      <c r="Q32">
        <v>4</v>
      </c>
      <c r="R32">
        <v>4</v>
      </c>
      <c r="S32">
        <v>4</v>
      </c>
    </row>
    <row r="33" spans="3:19" ht="12.75">
      <c r="C33">
        <v>17</v>
      </c>
      <c r="D33" t="s">
        <v>45</v>
      </c>
      <c r="E33" t="s">
        <v>24</v>
      </c>
      <c r="I33">
        <v>2</v>
      </c>
      <c r="J33" t="s">
        <v>24</v>
      </c>
      <c r="K33" t="s">
        <v>30</v>
      </c>
      <c r="L33" t="s">
        <v>24</v>
      </c>
      <c r="M33" t="s">
        <v>24</v>
      </c>
      <c r="N33" t="s">
        <v>24</v>
      </c>
      <c r="O33" t="s">
        <v>24</v>
      </c>
      <c r="P33">
        <v>4</v>
      </c>
      <c r="Q33">
        <v>4</v>
      </c>
      <c r="R33">
        <v>4</v>
      </c>
      <c r="S33">
        <v>5</v>
      </c>
    </row>
    <row r="34" spans="3:15" ht="12.75">
      <c r="C34">
        <v>14</v>
      </c>
      <c r="D34" t="s">
        <v>45</v>
      </c>
      <c r="E34" t="s">
        <v>24</v>
      </c>
      <c r="I34">
        <v>2</v>
      </c>
      <c r="J34" t="s">
        <v>24</v>
      </c>
      <c r="L34" t="s">
        <v>24</v>
      </c>
      <c r="N34" t="s">
        <v>24</v>
      </c>
      <c r="O34" t="s">
        <v>24</v>
      </c>
    </row>
    <row r="35" spans="3:19" ht="12.75">
      <c r="C35">
        <v>32</v>
      </c>
      <c r="D35" t="s">
        <v>23</v>
      </c>
      <c r="E35" t="s">
        <v>25</v>
      </c>
      <c r="F35" t="s">
        <v>80</v>
      </c>
      <c r="G35" t="s">
        <v>28</v>
      </c>
      <c r="H35" t="s">
        <v>81</v>
      </c>
      <c r="I35">
        <v>1</v>
      </c>
      <c r="J35" t="s">
        <v>25</v>
      </c>
      <c r="L35" t="s">
        <v>24</v>
      </c>
      <c r="M35" t="s">
        <v>24</v>
      </c>
      <c r="N35" t="s">
        <v>24</v>
      </c>
      <c r="O35" t="s">
        <v>24</v>
      </c>
      <c r="P35">
        <v>3</v>
      </c>
      <c r="Q35">
        <v>3</v>
      </c>
      <c r="R35">
        <v>3</v>
      </c>
      <c r="S35">
        <v>3</v>
      </c>
    </row>
    <row r="36" spans="3:19" ht="12.75">
      <c r="C36">
        <v>33</v>
      </c>
      <c r="D36" t="s">
        <v>45</v>
      </c>
      <c r="E36" t="s">
        <v>25</v>
      </c>
      <c r="F36" t="s">
        <v>82</v>
      </c>
      <c r="G36" t="s">
        <v>39</v>
      </c>
      <c r="H36" t="s">
        <v>67</v>
      </c>
      <c r="I36">
        <v>3</v>
      </c>
      <c r="J36" t="s">
        <v>24</v>
      </c>
      <c r="K36" t="s">
        <v>83</v>
      </c>
      <c r="L36" t="s">
        <v>24</v>
      </c>
      <c r="M36" t="s">
        <v>24</v>
      </c>
      <c r="N36" t="s">
        <v>24</v>
      </c>
      <c r="O36" t="s">
        <v>24</v>
      </c>
      <c r="P36">
        <v>5</v>
      </c>
      <c r="Q36">
        <v>5</v>
      </c>
      <c r="R36">
        <v>5</v>
      </c>
      <c r="S36">
        <v>5</v>
      </c>
    </row>
    <row r="37" spans="3:19" ht="12.75">
      <c r="C37">
        <v>14</v>
      </c>
      <c r="D37" t="s">
        <v>23</v>
      </c>
      <c r="E37" t="s">
        <v>24</v>
      </c>
      <c r="I37">
        <v>3</v>
      </c>
      <c r="J37" t="s">
        <v>24</v>
      </c>
      <c r="K37" t="s">
        <v>30</v>
      </c>
      <c r="L37" t="s">
        <v>24</v>
      </c>
      <c r="M37" t="s">
        <v>25</v>
      </c>
      <c r="N37" t="s">
        <v>24</v>
      </c>
      <c r="O37" t="s">
        <v>25</v>
      </c>
      <c r="P37">
        <v>4</v>
      </c>
      <c r="Q37">
        <v>4</v>
      </c>
      <c r="R37">
        <v>4</v>
      </c>
      <c r="S37">
        <v>4</v>
      </c>
    </row>
    <row r="38" spans="3:19" ht="12.75">
      <c r="C38">
        <v>14</v>
      </c>
      <c r="D38" t="s">
        <v>23</v>
      </c>
      <c r="E38" t="s">
        <v>24</v>
      </c>
      <c r="I38">
        <v>2</v>
      </c>
      <c r="J38" t="s">
        <v>24</v>
      </c>
      <c r="K38" t="s">
        <v>30</v>
      </c>
      <c r="L38" t="s">
        <v>25</v>
      </c>
      <c r="N38" t="s">
        <v>61</v>
      </c>
      <c r="P38">
        <v>5</v>
      </c>
      <c r="Q38">
        <v>5</v>
      </c>
      <c r="R38">
        <v>4</v>
      </c>
      <c r="S38">
        <v>5</v>
      </c>
    </row>
    <row r="39" spans="3:19" ht="12.75">
      <c r="C39">
        <v>69</v>
      </c>
      <c r="D39" t="s">
        <v>23</v>
      </c>
      <c r="E39" t="s">
        <v>25</v>
      </c>
      <c r="F39" t="s">
        <v>38</v>
      </c>
      <c r="G39" t="s">
        <v>32</v>
      </c>
      <c r="H39" t="s">
        <v>33</v>
      </c>
      <c r="I39">
        <v>1</v>
      </c>
      <c r="J39" t="s">
        <v>25</v>
      </c>
      <c r="L39" t="s">
        <v>24</v>
      </c>
      <c r="M39" t="s">
        <v>24</v>
      </c>
      <c r="N39" t="s">
        <v>24</v>
      </c>
      <c r="O39" t="s">
        <v>24</v>
      </c>
      <c r="P39">
        <v>4.5</v>
      </c>
      <c r="Q39">
        <v>4.5</v>
      </c>
      <c r="R39">
        <v>4.5</v>
      </c>
      <c r="S39">
        <v>4.5</v>
      </c>
    </row>
    <row r="40" spans="3:19" ht="12.75">
      <c r="C40">
        <v>13</v>
      </c>
      <c r="D40" t="s">
        <v>23</v>
      </c>
      <c r="E40" t="s">
        <v>24</v>
      </c>
      <c r="I40">
        <v>2</v>
      </c>
      <c r="J40" t="s">
        <v>24</v>
      </c>
      <c r="K40" t="s">
        <v>30</v>
      </c>
      <c r="L40" t="s">
        <v>24</v>
      </c>
      <c r="M40" t="s">
        <v>24</v>
      </c>
      <c r="N40" t="s">
        <v>24</v>
      </c>
      <c r="O40" t="s">
        <v>24</v>
      </c>
      <c r="P40">
        <v>5</v>
      </c>
      <c r="Q40">
        <v>5</v>
      </c>
      <c r="R40">
        <v>4</v>
      </c>
      <c r="S40">
        <v>4</v>
      </c>
    </row>
    <row r="41" spans="3:19" ht="12.75">
      <c r="C41">
        <v>68</v>
      </c>
      <c r="D41" t="s">
        <v>45</v>
      </c>
      <c r="E41" t="s">
        <v>25</v>
      </c>
      <c r="F41" t="s">
        <v>38</v>
      </c>
      <c r="G41" t="s">
        <v>32</v>
      </c>
      <c r="H41" t="s">
        <v>72</v>
      </c>
      <c r="I41">
        <v>1</v>
      </c>
      <c r="J41" t="s">
        <v>25</v>
      </c>
      <c r="L41" t="s">
        <v>25</v>
      </c>
      <c r="N41" t="s">
        <v>25</v>
      </c>
      <c r="P41">
        <v>3</v>
      </c>
      <c r="Q41">
        <v>4</v>
      </c>
      <c r="R41">
        <v>3</v>
      </c>
      <c r="S41">
        <v>3</v>
      </c>
    </row>
    <row r="42" spans="3:19" ht="12.75">
      <c r="C42">
        <v>54</v>
      </c>
      <c r="D42" t="s">
        <v>23</v>
      </c>
      <c r="E42" t="s">
        <v>24</v>
      </c>
      <c r="I42">
        <v>3</v>
      </c>
      <c r="J42" t="s">
        <v>24</v>
      </c>
      <c r="K42" t="s">
        <v>30</v>
      </c>
      <c r="L42" t="s">
        <v>24</v>
      </c>
      <c r="M42" t="s">
        <v>24</v>
      </c>
      <c r="N42" t="s">
        <v>24</v>
      </c>
      <c r="O42" t="s">
        <v>24</v>
      </c>
      <c r="P42">
        <v>1</v>
      </c>
      <c r="Q42">
        <v>5</v>
      </c>
      <c r="R42">
        <v>5</v>
      </c>
      <c r="S42">
        <v>5</v>
      </c>
    </row>
    <row r="43" spans="3:19" ht="12.75">
      <c r="C43">
        <v>56</v>
      </c>
      <c r="D43" t="s">
        <v>45</v>
      </c>
      <c r="E43" t="s">
        <v>24</v>
      </c>
      <c r="I43">
        <v>2</v>
      </c>
      <c r="J43" t="s">
        <v>24</v>
      </c>
      <c r="K43" t="s">
        <v>84</v>
      </c>
      <c r="L43" t="s">
        <v>24</v>
      </c>
      <c r="M43" t="s">
        <v>24</v>
      </c>
      <c r="N43" t="s">
        <v>24</v>
      </c>
      <c r="O43" t="s">
        <v>24</v>
      </c>
      <c r="P43">
        <v>5</v>
      </c>
      <c r="Q43">
        <v>5</v>
      </c>
      <c r="R43">
        <v>5</v>
      </c>
      <c r="S43">
        <v>5</v>
      </c>
    </row>
    <row r="44" spans="3:15" ht="12.75">
      <c r="C44">
        <v>53</v>
      </c>
      <c r="D44" t="s">
        <v>45</v>
      </c>
      <c r="E44" t="s">
        <v>24</v>
      </c>
      <c r="I44">
        <v>4</v>
      </c>
      <c r="J44" t="s">
        <v>24</v>
      </c>
      <c r="K44" t="s">
        <v>84</v>
      </c>
      <c r="L44" t="s">
        <v>25</v>
      </c>
      <c r="N44" t="s">
        <v>24</v>
      </c>
      <c r="O44" t="s">
        <v>24</v>
      </c>
    </row>
    <row r="46" spans="4:19" ht="12.75">
      <c r="D46" t="s">
        <v>85</v>
      </c>
      <c r="E46" t="s">
        <v>86</v>
      </c>
      <c r="I46" t="s">
        <v>87</v>
      </c>
      <c r="J46" t="s">
        <v>88</v>
      </c>
      <c r="L46" t="s">
        <v>89</v>
      </c>
      <c r="M46" t="s">
        <v>90</v>
      </c>
      <c r="N46" t="s">
        <v>91</v>
      </c>
      <c r="O46" t="s">
        <v>90</v>
      </c>
      <c r="P46" t="s">
        <v>92</v>
      </c>
      <c r="Q46" t="s">
        <v>92</v>
      </c>
      <c r="R46" t="s">
        <v>92</v>
      </c>
      <c r="S46" t="s">
        <v>92</v>
      </c>
    </row>
    <row r="47" spans="4:19" ht="12.75">
      <c r="D47" s="1">
        <f>COUNTIF(D3:D44,"M")</f>
        <v>19</v>
      </c>
      <c r="E47" s="1">
        <f>COUNTIF(E3:E44,"Y")</f>
        <v>18</v>
      </c>
      <c r="I47" s="1">
        <f>SUM(I3:I44)/COUNT(I3:I44)</f>
        <v>2.1904761904761907</v>
      </c>
      <c r="J47" s="1">
        <f>COUNTIF(J3:J44,"Y")</f>
        <v>20</v>
      </c>
      <c r="L47" s="1">
        <f>COUNTIF(L3:L44,"Y")</f>
        <v>25</v>
      </c>
      <c r="M47" s="1">
        <f>COUNTIF(M3:M44,"Y")</f>
        <v>22</v>
      </c>
      <c r="N47" s="1">
        <f>COUNTIF(N3:N44,"Y")</f>
        <v>32</v>
      </c>
      <c r="O47" s="1">
        <f>COUNTIF(O3:O44,"Y")</f>
        <v>29</v>
      </c>
      <c r="P47" s="1">
        <f>SUM(P3:P44)/COUNT(P3:P44)</f>
        <v>4.052631578947368</v>
      </c>
      <c r="Q47" s="1">
        <f>SUM(Q3:Q44)/COUNT(Q3:Q44)</f>
        <v>4.538461538461538</v>
      </c>
      <c r="R47" s="1">
        <f>SUM(R3:R44)/COUNT(R3:R44)</f>
        <v>4.435897435897436</v>
      </c>
      <c r="S47" s="1">
        <f>SUM(S3:S44)/COUNT(S3:S44)</f>
        <v>4.512820512820513</v>
      </c>
    </row>
    <row r="48" spans="4:21" ht="12.75">
      <c r="D48" t="s">
        <v>93</v>
      </c>
      <c r="E48" t="s">
        <v>94</v>
      </c>
      <c r="J48" t="s">
        <v>95</v>
      </c>
      <c r="L48" t="s">
        <v>96</v>
      </c>
      <c r="M48" t="s">
        <v>97</v>
      </c>
      <c r="N48" t="s">
        <v>98</v>
      </c>
      <c r="O48" t="s">
        <v>99</v>
      </c>
      <c r="P48" s="1">
        <f>STDEV(P3:P44)</f>
        <v>1.1137316970571827</v>
      </c>
      <c r="Q48" s="1">
        <f>STDEV(Q3:Q44)</f>
        <v>0.7896086254446044</v>
      </c>
      <c r="R48" s="1">
        <f>STDEV(R3:R44)</f>
        <v>0.7179969137476478</v>
      </c>
      <c r="S48" s="1">
        <f>STDEV(S3:S44)</f>
        <v>0.738839590588365</v>
      </c>
      <c r="T48" t="s">
        <v>100</v>
      </c>
      <c r="U48" t="s">
        <v>21</v>
      </c>
    </row>
    <row r="49" spans="4:19" ht="12.75">
      <c r="D49" s="1">
        <f>COUNTIF(D3:D44,"F")</f>
        <v>23</v>
      </c>
      <c r="E49" s="1">
        <f>COUNTIF(E3:E44,"N")</f>
        <v>24</v>
      </c>
      <c r="J49" s="1">
        <f>COUNTIF(J3:J44,"N")</f>
        <v>22</v>
      </c>
      <c r="L49" s="1">
        <f>COUNTIF(L3:L44,"N")</f>
        <v>14</v>
      </c>
      <c r="M49" s="1">
        <f>COUNTIF(M3:M44,"N")</f>
        <v>1</v>
      </c>
      <c r="N49" s="1">
        <f>COUNTIF(N3:N44,"N")</f>
        <v>4</v>
      </c>
      <c r="O49" s="1">
        <f>COUNTIF(O3:O44,"N")</f>
        <v>3</v>
      </c>
      <c r="P49" t="s">
        <v>101</v>
      </c>
      <c r="Q49" t="s">
        <v>102</v>
      </c>
      <c r="R49" t="s">
        <v>102</v>
      </c>
      <c r="S49" t="s">
        <v>101</v>
      </c>
    </row>
    <row r="50" spans="12:19" ht="12.75">
      <c r="L50" t="s">
        <v>103</v>
      </c>
      <c r="M50" t="s">
        <v>104</v>
      </c>
      <c r="N50" t="s">
        <v>103</v>
      </c>
      <c r="O50" t="s">
        <v>21</v>
      </c>
      <c r="P50" s="1">
        <f>SUMIF(D3:D44,"M",P3:P44)/SUMPRODUCT(D3:D44="M",NOT(ISBLANK(P3:P44)))</f>
        <v>4</v>
      </c>
      <c r="Q50" s="1">
        <f>SUMIF(D3:D44,"M",Q3:Q44)/SUMPRODUCT(D3:D44="M",NOT(ISBLANK(Q3:Q44)))</f>
        <v>4.411764705882353</v>
      </c>
      <c r="R50" s="1">
        <f>SUMIF(D3:D44,"M",R3:R44)/SUMPRODUCT(D3:D44="M",NOT(ISBLANK(R3:R44)))</f>
        <v>4.411764705882353</v>
      </c>
      <c r="S50" s="1">
        <f>SUMIF(D3:D44,"M",S3:S44)/SUMPRODUCT(D3:D44="M",NOT(ISBLANK(S3:S44)))</f>
        <v>4.529411764705882</v>
      </c>
    </row>
    <row r="51" spans="12:19" ht="12.75">
      <c r="L51" s="1">
        <f>COUNTIF(L3:L44,"D")</f>
        <v>2</v>
      </c>
      <c r="M51" s="1">
        <f>L47-M47-M49</f>
        <v>2</v>
      </c>
      <c r="N51" s="1">
        <f>COUNTIF(N3:N44,"D")</f>
        <v>5</v>
      </c>
      <c r="P51" t="s">
        <v>105</v>
      </c>
      <c r="Q51" t="s">
        <v>106</v>
      </c>
      <c r="R51" t="s">
        <v>107</v>
      </c>
      <c r="S51" t="s">
        <v>108</v>
      </c>
    </row>
    <row r="52" spans="16:19" ht="12.75">
      <c r="P52" s="1">
        <f>SUMIF(D3:D44,"F",P3:P44)/SUMPRODUCT(D3:D44="F",NOT(ISBLANK(P3:P44)))</f>
        <v>4.095238095238095</v>
      </c>
      <c r="Q52" s="1">
        <f>SUMIF(D3:D44,"F",Q3:Q44)/SUMPRODUCT(D3:D44="F",NOT(ISBLANK(Q3:Q44)))</f>
        <v>4.636363636363637</v>
      </c>
      <c r="R52" s="1">
        <f>SUMIF(D3:D44,"F",R3:R44)/SUMPRODUCT(D3:D44="F",NOT(ISBLANK(R3:R44)))</f>
        <v>4.454545454545454</v>
      </c>
      <c r="S52" s="1">
        <f>SUMIF(D3:D44,"F",S3:S44)/SUMPRODUCT(D3:D44="F",NOT(ISBLANK(S3:S44)))</f>
        <v>4.5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Fitzgerald</dc:creator>
  <cp:keywords/>
  <dc:description/>
  <cp:lastModifiedBy>Martin Fitzgerald</cp:lastModifiedBy>
  <dcterms:created xsi:type="dcterms:W3CDTF">2016-02-01T00:07:48Z</dcterms:created>
  <dcterms:modified xsi:type="dcterms:W3CDTF">2016-02-08T10:44:11Z</dcterms:modified>
  <cp:category/>
  <cp:version/>
  <cp:contentType/>
  <cp:contentStatus/>
  <cp:revision>4</cp:revision>
</cp:coreProperties>
</file>