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Treasury Lock Valuation" sheetId="1" r:id="rId1"/>
  </sheets>
  <definedNames>
    <definedName name="Asset_Type">#REF!</definedName>
    <definedName name="CMY">#REF!</definedName>
    <definedName name="CR">'Treasury Lock Valuation'!$C$16</definedName>
    <definedName name="CTY">'Treasury Lock Valuation'!$C$9</definedName>
    <definedName name="DD">#REF!</definedName>
    <definedName name="DF">'Treasury Lock Valuation'!$C$10</definedName>
    <definedName name="Dividend">#REF!</definedName>
    <definedName name="Duration">'Treasury Lock Valuation'!$C$20</definedName>
    <definedName name="Exp_Date">#REF!</definedName>
    <definedName name="ExpDate">'Treasury Lock Valuation'!$C$5</definedName>
    <definedName name="Freq">'Treasury Lock Valuation'!$C$14</definedName>
    <definedName name="FV">'Treasury Lock Valuation'!$C$13</definedName>
    <definedName name="FY">#REF!</definedName>
    <definedName name="Maturity">#REF!</definedName>
    <definedName name="Notional">'Treasury Lock Valuation'!$C$3</definedName>
    <definedName name="PV_TLock">'Treasury Lock Valuation'!$C$23</definedName>
    <definedName name="Risk_Free">#REF!</definedName>
    <definedName name="Spot">#REF!</definedName>
    <definedName name="Strike">#REF!</definedName>
    <definedName name="SY">'Treasury Lock Valuation'!$C$4</definedName>
    <definedName name="Today">#REF!</definedName>
    <definedName name="ValDate">'Treasury Lock Valuation'!$C$8</definedName>
    <definedName name="Volatility">#REF!</definedName>
    <definedName name="YrTM">'Treasury Lock Valuation'!$C$15</definedName>
    <definedName name="YTM">#REF!</definedName>
  </definedNames>
  <calcPr fullCalcOnLoad="1"/>
</workbook>
</file>

<file path=xl/sharedStrings.xml><?xml version="1.0" encoding="utf-8"?>
<sst xmlns="http://schemas.openxmlformats.org/spreadsheetml/2006/main" count="32" uniqueCount="27">
  <si>
    <t>Modified Duration</t>
  </si>
  <si>
    <t>TOTAL</t>
  </si>
  <si>
    <t>Coupon Rate</t>
  </si>
  <si>
    <t>Face Value</t>
  </si>
  <si>
    <t>Time</t>
  </si>
  <si>
    <t>PV</t>
  </si>
  <si>
    <t>CF</t>
  </si>
  <si>
    <t>Years to Maturity</t>
  </si>
  <si>
    <t>Treasury Lock Information</t>
  </si>
  <si>
    <t>Expiration Date</t>
  </si>
  <si>
    <t xml:space="preserve"> </t>
  </si>
  <si>
    <t>Discount Factor</t>
  </si>
  <si>
    <t>Treasury Lock PV</t>
  </si>
  <si>
    <t>Current Market Information</t>
  </si>
  <si>
    <t>Net Change</t>
  </si>
  <si>
    <t>Duration</t>
  </si>
  <si>
    <t>Macaulay Duration</t>
  </si>
  <si>
    <t>Treasury Yield</t>
  </si>
  <si>
    <t>Change in Cost</t>
  </si>
  <si>
    <t>CF at SY</t>
  </si>
  <si>
    <t>PV * t</t>
  </si>
  <si>
    <t>Valuation Date</t>
  </si>
  <si>
    <t>Treasury Bond Information</t>
  </si>
  <si>
    <t>Valuation</t>
  </si>
  <si>
    <t>Notional Amount</t>
  </si>
  <si>
    <t>Strike Yield</t>
  </si>
  <si>
    <t>Coupon Frequency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</si>
</sst>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"/>
    <numFmt numFmtId="167" formatCode="0.0000"/>
    <numFmt numFmtId="168" formatCode="0.000"/>
    <numFmt numFmtId="169" formatCode="0.0000000"/>
    <numFmt numFmtId="170" formatCode="0.000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_(* #,##0.000000000_);_(* \(#,##0.000000000\);_(* &quot;-&quot;??_);_(@_)"/>
    <numFmt numFmtId="180" formatCode="_(* #,##0.0000000000_);_(* \(#,##0.0000000000\);_(* &quot;-&quot;??_);_(@_)"/>
    <numFmt numFmtId="181" formatCode="_(* #,##0.0000_);_(* \(#,##0.0000\);_(* &quot;-&quot;????_);_(@_)"/>
    <numFmt numFmtId="182" formatCode="_(&quot;$&quot;* #,##0.0000_);_(&quot;$&quot;* \(#,##0.0000\);_(&quot;$&quot;* &quot;-&quot;????_);_(@_)"/>
    <numFmt numFmtId="183" formatCode="_(&quot;$&quot;* #,##0.00000_);_(&quot;$&quot;* \(#,##0.00000\);_(&quot;$&quot;* &quot;-&quot;??_);_(@_)"/>
    <numFmt numFmtId="184" formatCode="_(&quot;$&quot;* #,##0.000000_);_(&quot;$&quot;* \(#,##0.000000\);_(&quot;$&quot;* &quot;-&quot;??_);_(@_)"/>
    <numFmt numFmtId="185" formatCode="_(&quot;$&quot;* #,##0.0000000_);_(&quot;$&quot;* \(#,##0.0000000\);_(&quot;$&quot;* &quot;-&quot;??_);_(@_)"/>
    <numFmt numFmtId="186" formatCode="_(&quot;$&quot;* #,##0.00000000_);_(&quot;$&quot;* \(#,##0.00000000\);_(&quot;$&quot;* &quot;-&quot;??_);_(@_)"/>
    <numFmt numFmtId="187" formatCode="_(&quot;$&quot;* #,##0.000000000_);_(&quot;$&quot;* \(#,##0.000000000\);_(&quot;$&quot;* &quot;-&quot;??_);_(@_)"/>
    <numFmt numFmtId="188" formatCode="_(&quot;$&quot;* #,##0.0_);_(&quot;$&quot;* \(#,##0.0\);_(&quot;$&quot;* &quot;-&quot;??_);_(@_)"/>
    <numFmt numFmtId="189" formatCode="0.00_);\(0.00\)"/>
    <numFmt numFmtId="190" formatCode="0.000_);\(0.000\)"/>
    <numFmt numFmtId="191" formatCode="[$-409]dddd\,\ mmmm\ dd\,\ yyyy"/>
    <numFmt numFmtId="192" formatCode="0.000%"/>
    <numFmt numFmtId="193" formatCode="0.0000%"/>
    <numFmt numFmtId="194" formatCode="0.000000000"/>
    <numFmt numFmtId="195" formatCode="0.00000000"/>
    <numFmt numFmtId="196" formatCode="_(&quot;$&quot;* #,##0.000_);_(&quot;$&quot;* \(#,##0.000\);_(&quot;$&quot;* &quot;-&quot;???_);_(@_)"/>
    <numFmt numFmtId="197" formatCode="0.0000000000"/>
    <numFmt numFmtId="198" formatCode="0.00000000000"/>
    <numFmt numFmtId="199" formatCode="0.000000000000"/>
    <numFmt numFmtId="200" formatCode="0.00_);[Red]\(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44" fontId="0" fillId="2" borderId="0" xfId="17" applyFill="1" applyBorder="1" applyAlignment="1">
      <alignment horizontal="center"/>
    </xf>
    <xf numFmtId="44" fontId="0" fillId="2" borderId="6" xfId="17" applyFill="1" applyBorder="1" applyAlignment="1">
      <alignment horizontal="center"/>
    </xf>
    <xf numFmtId="44" fontId="0" fillId="2" borderId="7" xfId="17" applyFill="1" applyBorder="1" applyAlignment="1">
      <alignment horizontal="center"/>
    </xf>
    <xf numFmtId="44" fontId="0" fillId="2" borderId="8" xfId="17" applyFill="1" applyBorder="1" applyAlignment="1">
      <alignment horizontal="center"/>
    </xf>
    <xf numFmtId="44" fontId="0" fillId="2" borderId="9" xfId="17" applyFill="1" applyBorder="1" applyAlignment="1">
      <alignment horizontal="center"/>
    </xf>
    <xf numFmtId="44" fontId="0" fillId="2" borderId="10" xfId="17" applyFill="1" applyBorder="1" applyAlignment="1">
      <alignment horizontal="center"/>
    </xf>
    <xf numFmtId="44" fontId="0" fillId="2" borderId="0" xfId="17" applyFill="1" applyAlignment="1">
      <alignment/>
    </xf>
    <xf numFmtId="0" fontId="2" fillId="2" borderId="11" xfId="0" applyFont="1" applyFill="1" applyBorder="1" applyAlignment="1">
      <alignment/>
    </xf>
    <xf numFmtId="10" fontId="0" fillId="2" borderId="12" xfId="0" applyNumberFormat="1" applyFill="1" applyBorder="1" applyAlignment="1">
      <alignment/>
    </xf>
    <xf numFmtId="44" fontId="2" fillId="2" borderId="13" xfId="17" applyFont="1" applyFill="1" applyBorder="1" applyAlignment="1">
      <alignment horizontal="center"/>
    </xf>
    <xf numFmtId="44" fontId="2" fillId="2" borderId="2" xfId="17" applyFont="1" applyFill="1" applyBorder="1" applyAlignment="1">
      <alignment horizontal="center"/>
    </xf>
    <xf numFmtId="44" fontId="2" fillId="2" borderId="14" xfId="17" applyFont="1" applyFill="1" applyBorder="1" applyAlignment="1">
      <alignment horizontal="center"/>
    </xf>
    <xf numFmtId="44" fontId="0" fillId="3" borderId="15" xfId="17" applyFill="1" applyBorder="1" applyAlignment="1">
      <alignment/>
    </xf>
    <xf numFmtId="14" fontId="0" fillId="3" borderId="16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44" fontId="0" fillId="2" borderId="17" xfId="17" applyFill="1" applyBorder="1" applyAlignment="1">
      <alignment horizontal="center"/>
    </xf>
    <xf numFmtId="44" fontId="0" fillId="2" borderId="18" xfId="17" applyFill="1" applyBorder="1" applyAlignment="1">
      <alignment horizontal="center"/>
    </xf>
    <xf numFmtId="44" fontId="0" fillId="2" borderId="19" xfId="17" applyFill="1" applyBorder="1" applyAlignment="1">
      <alignment horizontal="center"/>
    </xf>
    <xf numFmtId="44" fontId="0" fillId="2" borderId="0" xfId="17" applyFont="1" applyFill="1" applyAlignment="1">
      <alignment/>
    </xf>
    <xf numFmtId="189" fontId="0" fillId="2" borderId="0" xfId="15" applyNumberFormat="1" applyFill="1" applyAlignment="1">
      <alignment/>
    </xf>
    <xf numFmtId="189" fontId="2" fillId="2" borderId="12" xfId="15" applyNumberFormat="1" applyFont="1" applyFill="1" applyBorder="1" applyAlignment="1">
      <alignment horizontal="center"/>
    </xf>
    <xf numFmtId="189" fontId="0" fillId="2" borderId="4" xfId="15" applyNumberFormat="1" applyFill="1" applyBorder="1" applyAlignment="1">
      <alignment horizontal="center"/>
    </xf>
    <xf numFmtId="189" fontId="0" fillId="2" borderId="20" xfId="15" applyNumberFormat="1" applyFill="1" applyBorder="1" applyAlignment="1">
      <alignment horizontal="center"/>
    </xf>
    <xf numFmtId="189" fontId="2" fillId="2" borderId="21" xfId="15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ont="1" applyFill="1" applyBorder="1" applyAlignment="1">
      <alignment/>
    </xf>
    <xf numFmtId="10" fontId="0" fillId="3" borderId="4" xfId="0" applyNumberFormat="1" applyFill="1" applyBorder="1" applyAlignment="1">
      <alignment/>
    </xf>
    <xf numFmtId="14" fontId="0" fillId="3" borderId="15" xfId="0" applyNumberFormat="1" applyFill="1" applyBorder="1" applyAlignment="1">
      <alignment/>
    </xf>
    <xf numFmtId="44" fontId="0" fillId="3" borderId="22" xfId="17" applyFill="1" applyBorder="1" applyAlignment="1">
      <alignment/>
    </xf>
    <xf numFmtId="0" fontId="0" fillId="3" borderId="6" xfId="0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174" fontId="0" fillId="4" borderId="16" xfId="15" applyNumberFormat="1" applyFill="1" applyBorder="1" applyAlignment="1">
      <alignment/>
    </xf>
    <xf numFmtId="10" fontId="0" fillId="4" borderId="24" xfId="19" applyNumberFormat="1" applyFill="1" applyBorder="1" applyAlignment="1">
      <alignment/>
    </xf>
    <xf numFmtId="167" fontId="0" fillId="4" borderId="15" xfId="0" applyNumberFormat="1" applyFill="1" applyBorder="1" applyAlignment="1">
      <alignment/>
    </xf>
    <xf numFmtId="167" fontId="0" fillId="4" borderId="16" xfId="0" applyNumberFormat="1" applyFill="1" applyBorder="1" applyAlignment="1">
      <alignment/>
    </xf>
    <xf numFmtId="43" fontId="0" fillId="5" borderId="15" xfId="0" applyNumberFormat="1" applyFill="1" applyBorder="1" applyAlignment="1">
      <alignment/>
    </xf>
    <xf numFmtId="44" fontId="0" fillId="5" borderId="20" xfId="0" applyNumberFormat="1" applyFill="1" applyBorder="1" applyAlignment="1">
      <alignment/>
    </xf>
    <xf numFmtId="43" fontId="0" fillId="5" borderId="16" xfId="0" applyNumberFormat="1" applyFill="1" applyBorder="1" applyAlignment="1">
      <alignment/>
    </xf>
    <xf numFmtId="10" fontId="0" fillId="2" borderId="0" xfId="19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N256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0.9921875" style="1" customWidth="1"/>
    <col min="2" max="2" width="16.421875" style="1" customWidth="1"/>
    <col min="3" max="3" width="15.8515625" style="1" customWidth="1"/>
    <col min="4" max="4" width="0.9921875" style="1" customWidth="1"/>
    <col min="5" max="5" width="7.140625" style="27" customWidth="1"/>
    <col min="6" max="8" width="8.7109375" style="13" bestFit="1" customWidth="1"/>
    <col min="9" max="9" width="0.9921875" style="1" customWidth="1"/>
    <col min="10" max="10" width="7.140625" style="27" bestFit="1" customWidth="1"/>
    <col min="11" max="11" width="16.00390625" style="13" bestFit="1" customWidth="1"/>
    <col min="12" max="12" width="15.8515625" style="13" customWidth="1"/>
    <col min="13" max="14" width="16.00390625" style="13" bestFit="1" customWidth="1"/>
    <col min="15" max="16384" width="9.140625" style="1" customWidth="1"/>
  </cols>
  <sheetData>
    <row r="1" ht="13.5" thickBot="1"/>
    <row r="2" spans="2:14" ht="13.5" thickBot="1">
      <c r="B2" s="2" t="s">
        <v>8</v>
      </c>
      <c r="C2" s="3"/>
      <c r="E2" s="28" t="s">
        <v>4</v>
      </c>
      <c r="F2" s="16" t="s">
        <v>6</v>
      </c>
      <c r="G2" s="18" t="s">
        <v>5</v>
      </c>
      <c r="H2" s="17" t="s">
        <v>20</v>
      </c>
      <c r="J2" s="28" t="s">
        <v>4</v>
      </c>
      <c r="K2" s="16" t="s">
        <v>19</v>
      </c>
      <c r="L2" s="18" t="s">
        <v>5</v>
      </c>
      <c r="M2" s="16" t="s">
        <v>6</v>
      </c>
      <c r="N2" s="18" t="s">
        <v>5</v>
      </c>
    </row>
    <row r="3" spans="2:14" ht="12.75">
      <c r="B3" s="4" t="s">
        <v>24</v>
      </c>
      <c r="C3" s="19">
        <v>50000000</v>
      </c>
      <c r="E3" s="29">
        <f>1/$C$14</f>
        <v>0.16666666666666666</v>
      </c>
      <c r="F3" s="7">
        <f aca="true" t="shared" si="0" ref="F3:F66">IF(E3=0,0,IF(E3=YrTM,FV*CR/Freq+FV,FV*CR/Freq))</f>
        <v>0.6065498980887215</v>
      </c>
      <c r="G3" s="11">
        <f aca="true" t="shared" si="1" ref="G3:G66">F3/(1+CR/Freq)^(E3*Freq)</f>
        <v>0.602893050902886</v>
      </c>
      <c r="H3" s="8">
        <f>G3*E3</f>
        <v>0.100482175150481</v>
      </c>
      <c r="J3" s="29">
        <f>1/$C$14</f>
        <v>0.16666666666666666</v>
      </c>
      <c r="K3" s="7">
        <f aca="true" t="shared" si="2" ref="K3:K66">IF(J3=0,0,IF(J3=YrTM,Notional*SY/Freq+Notional,Notional*SY/Freq))</f>
        <v>319291.6666666667</v>
      </c>
      <c r="L3" s="11">
        <f aca="true" t="shared" si="3" ref="L3:L66">K3/(1+CR/Freq)^(J3*Freq)</f>
        <v>317366.67939622136</v>
      </c>
      <c r="M3" s="7">
        <f aca="true" t="shared" si="4" ref="M3:M66">IF(J3=0,0,IF(J3=YrTM,Notional*CR/Freq+Notional,Notional*CR/Freq))</f>
        <v>303274.9490443608</v>
      </c>
      <c r="N3" s="11">
        <f aca="true" t="shared" si="5" ref="N3:N66">M3/(1+CR/Freq)^(J3*Freq)</f>
        <v>301446.52545144304</v>
      </c>
    </row>
    <row r="4" spans="2:14" ht="12.75">
      <c r="B4" s="4" t="s">
        <v>25</v>
      </c>
      <c r="C4" s="36">
        <v>0.038315</v>
      </c>
      <c r="E4" s="29">
        <f aca="true" t="shared" si="6" ref="E4:E67">IF(E3+(1/$C$14)&gt;$C$15,0,IF(E3=0,0,E3+(1/$C$14)))</f>
        <v>0.3333333333333333</v>
      </c>
      <c r="F4" s="7">
        <f t="shared" si="0"/>
        <v>0.6065498980887215</v>
      </c>
      <c r="G4" s="11">
        <f t="shared" si="1"/>
        <v>0.5992582505946161</v>
      </c>
      <c r="H4" s="8">
        <f aca="true" t="shared" si="7" ref="H4:H67">G4*E4</f>
        <v>0.19975275019820538</v>
      </c>
      <c r="J4" s="29">
        <f aca="true" t="shared" si="8" ref="J4:J67">IF(J3+(1/$C$14)&gt;$C$15,0,IF(J3=0,0,J3+(1/$C$14)))</f>
        <v>0.3333333333333333</v>
      </c>
      <c r="K4" s="7">
        <f t="shared" si="2"/>
        <v>319291.6666666667</v>
      </c>
      <c r="L4" s="11">
        <f t="shared" si="3"/>
        <v>315453.29774026026</v>
      </c>
      <c r="M4" s="7">
        <f t="shared" si="4"/>
        <v>303274.9490443608</v>
      </c>
      <c r="N4" s="11">
        <f t="shared" si="5"/>
        <v>299629.1252973081</v>
      </c>
    </row>
    <row r="5" spans="2:14" ht="13.5" thickBot="1">
      <c r="B5" s="6" t="s">
        <v>9</v>
      </c>
      <c r="C5" s="20">
        <v>40359</v>
      </c>
      <c r="E5" s="29">
        <f t="shared" si="6"/>
        <v>0.5</v>
      </c>
      <c r="F5" s="7">
        <f t="shared" si="0"/>
        <v>0.6065498980887215</v>
      </c>
      <c r="G5" s="11">
        <f t="shared" si="1"/>
        <v>0.5956453642448191</v>
      </c>
      <c r="H5" s="8">
        <f t="shared" si="7"/>
        <v>0.29782268212240953</v>
      </c>
      <c r="J5" s="29">
        <f t="shared" si="8"/>
        <v>0.5</v>
      </c>
      <c r="K5" s="7">
        <f t="shared" si="2"/>
        <v>319291.6666666667</v>
      </c>
      <c r="L5" s="11">
        <f t="shared" si="3"/>
        <v>313551.45172934025</v>
      </c>
      <c r="M5" s="7">
        <f t="shared" si="4"/>
        <v>303274.9490443608</v>
      </c>
      <c r="N5" s="11">
        <f t="shared" si="5"/>
        <v>297822.6821224095</v>
      </c>
    </row>
    <row r="6" spans="5:14" ht="13.5" thickBot="1">
      <c r="E6" s="29">
        <f t="shared" si="6"/>
        <v>0.6666666666666666</v>
      </c>
      <c r="F6" s="7">
        <f t="shared" si="0"/>
        <v>0.6065498980887215</v>
      </c>
      <c r="G6" s="11">
        <f t="shared" si="1"/>
        <v>0.5920542597357619</v>
      </c>
      <c r="H6" s="8">
        <f t="shared" si="7"/>
        <v>0.39470283982384124</v>
      </c>
      <c r="J6" s="29">
        <f t="shared" si="8"/>
        <v>0.6666666666666666</v>
      </c>
      <c r="K6" s="7">
        <f t="shared" si="2"/>
        <v>319291.6666666667</v>
      </c>
      <c r="L6" s="11">
        <f t="shared" si="3"/>
        <v>311661.07181585894</v>
      </c>
      <c r="M6" s="7">
        <f t="shared" si="4"/>
        <v>303274.9490443608</v>
      </c>
      <c r="N6" s="11">
        <f t="shared" si="5"/>
        <v>296027.12986788095</v>
      </c>
    </row>
    <row r="7" spans="2:14" ht="13.5" thickBot="1">
      <c r="B7" s="2" t="s">
        <v>13</v>
      </c>
      <c r="C7" s="15"/>
      <c r="E7" s="29">
        <f t="shared" si="6"/>
        <v>0.8333333333333333</v>
      </c>
      <c r="F7" s="7">
        <f t="shared" si="0"/>
        <v>0.6065498980887215</v>
      </c>
      <c r="G7" s="11">
        <f t="shared" si="1"/>
        <v>0.5884848057462404</v>
      </c>
      <c r="H7" s="8">
        <f t="shared" si="7"/>
        <v>0.49040400478853363</v>
      </c>
      <c r="J7" s="29">
        <f t="shared" si="8"/>
        <v>0.8333333333333333</v>
      </c>
      <c r="K7" s="7">
        <f t="shared" si="2"/>
        <v>319291.6666666667</v>
      </c>
      <c r="L7" s="11">
        <f t="shared" si="3"/>
        <v>309782.0888715117</v>
      </c>
      <c r="M7" s="7">
        <f t="shared" si="4"/>
        <v>303274.9490443608</v>
      </c>
      <c r="N7" s="11">
        <f t="shared" si="5"/>
        <v>294242.4028731202</v>
      </c>
    </row>
    <row r="8" spans="2:14" ht="12.75">
      <c r="B8" s="21" t="s">
        <v>21</v>
      </c>
      <c r="C8" s="37">
        <f ca="1">TODAY()</f>
        <v>40163</v>
      </c>
      <c r="E8" s="29">
        <f t="shared" si="6"/>
        <v>0.9999999999999999</v>
      </c>
      <c r="F8" s="7">
        <f t="shared" si="0"/>
        <v>0.6065498980887215</v>
      </c>
      <c r="G8" s="11">
        <f t="shared" si="1"/>
        <v>0.5849368717467768</v>
      </c>
      <c r="H8" s="8">
        <f t="shared" si="7"/>
        <v>0.5849368717467767</v>
      </c>
      <c r="J8" s="29">
        <f t="shared" si="8"/>
        <v>0.9999999999999999</v>
      </c>
      <c r="K8" s="7">
        <f t="shared" si="2"/>
        <v>319291.6666666667</v>
      </c>
      <c r="L8" s="11">
        <f t="shared" si="3"/>
        <v>307914.43418476346</v>
      </c>
      <c r="M8" s="7">
        <f t="shared" si="4"/>
        <v>303274.9490443608</v>
      </c>
      <c r="N8" s="11">
        <f t="shared" si="5"/>
        <v>292468.43587338843</v>
      </c>
    </row>
    <row r="9" spans="2:14" ht="12.75">
      <c r="B9" s="5" t="s">
        <v>17</v>
      </c>
      <c r="C9" s="36">
        <v>0.03639299388532329</v>
      </c>
      <c r="E9" s="29">
        <f t="shared" si="6"/>
        <v>1.1666666666666665</v>
      </c>
      <c r="F9" s="7">
        <f t="shared" si="0"/>
        <v>0.6065498980887215</v>
      </c>
      <c r="G9" s="11">
        <f t="shared" si="1"/>
        <v>0.5814103279948467</v>
      </c>
      <c r="H9" s="8">
        <f t="shared" si="7"/>
        <v>0.678312049327321</v>
      </c>
      <c r="J9" s="29">
        <f t="shared" si="8"/>
        <v>1.1666666666666665</v>
      </c>
      <c r="K9" s="7">
        <f t="shared" si="2"/>
        <v>319291.6666666667</v>
      </c>
      <c r="L9" s="11">
        <f t="shared" si="3"/>
        <v>306058.03945833654</v>
      </c>
      <c r="M9" s="7">
        <f t="shared" si="4"/>
        <v>303274.9490443608</v>
      </c>
      <c r="N9" s="11">
        <f t="shared" si="5"/>
        <v>290705.16399742337</v>
      </c>
    </row>
    <row r="10" spans="2:14" ht="13.5" thickBot="1">
      <c r="B10" s="22" t="s">
        <v>11</v>
      </c>
      <c r="C10" s="43">
        <f>1/(1+CTY)^((ExpDate-ValDate)/360)</f>
        <v>0.9807262266711574</v>
      </c>
      <c r="E10" s="29">
        <f t="shared" si="6"/>
        <v>1.3333333333333333</v>
      </c>
      <c r="F10" s="7">
        <f t="shared" si="0"/>
        <v>0.6065498980887215</v>
      </c>
      <c r="G10" s="11">
        <f t="shared" si="1"/>
        <v>0.5779050455301343</v>
      </c>
      <c r="H10" s="8">
        <f t="shared" si="7"/>
        <v>0.7705400607068458</v>
      </c>
      <c r="J10" s="29">
        <f t="shared" si="8"/>
        <v>1.3333333333333333</v>
      </c>
      <c r="K10" s="7">
        <f t="shared" si="2"/>
        <v>319291.6666666667</v>
      </c>
      <c r="L10" s="11">
        <f t="shared" si="3"/>
        <v>304212.83680671273</v>
      </c>
      <c r="M10" s="7">
        <f t="shared" si="4"/>
        <v>303274.9490443608</v>
      </c>
      <c r="N10" s="11">
        <f t="shared" si="5"/>
        <v>288952.5227650672</v>
      </c>
    </row>
    <row r="11" spans="5:14" ht="13.5" thickBot="1">
      <c r="E11" s="29">
        <f t="shared" si="6"/>
        <v>1.5</v>
      </c>
      <c r="F11" s="7">
        <f t="shared" si="0"/>
        <v>0.6065498980887215</v>
      </c>
      <c r="G11" s="11">
        <f t="shared" si="1"/>
        <v>0.5744208961698158</v>
      </c>
      <c r="H11" s="8">
        <f t="shared" si="7"/>
        <v>0.8616313442547238</v>
      </c>
      <c r="J11" s="29">
        <f t="shared" si="8"/>
        <v>1.5</v>
      </c>
      <c r="K11" s="7">
        <f t="shared" si="2"/>
        <v>319291.6666666667</v>
      </c>
      <c r="L11" s="11">
        <f t="shared" si="3"/>
        <v>302378.7587536505</v>
      </c>
      <c r="M11" s="7">
        <f t="shared" si="4"/>
        <v>303274.9490443608</v>
      </c>
      <c r="N11" s="11">
        <f t="shared" si="5"/>
        <v>287210.44808490796</v>
      </c>
    </row>
    <row r="12" spans="2:14" ht="13.5" thickBot="1">
      <c r="B12" s="14" t="s">
        <v>22</v>
      </c>
      <c r="C12" s="34"/>
      <c r="E12" s="29">
        <f t="shared" si="6"/>
        <v>1.6666666666666667</v>
      </c>
      <c r="F12" s="7">
        <f t="shared" si="0"/>
        <v>0.6065498980887215</v>
      </c>
      <c r="G12" s="11">
        <f t="shared" si="1"/>
        <v>0.570957752503874</v>
      </c>
      <c r="H12" s="8">
        <f t="shared" si="7"/>
        <v>0.9515962541731234</v>
      </c>
      <c r="J12" s="29">
        <f t="shared" si="8"/>
        <v>1.6666666666666667</v>
      </c>
      <c r="K12" s="7">
        <f t="shared" si="2"/>
        <v>319291.6666666667</v>
      </c>
      <c r="L12" s="11">
        <f t="shared" si="3"/>
        <v>300555.73822971835</v>
      </c>
      <c r="M12" s="7">
        <f t="shared" si="4"/>
        <v>303274.9490443608</v>
      </c>
      <c r="N12" s="11">
        <f t="shared" si="5"/>
        <v>285478.87625193706</v>
      </c>
    </row>
    <row r="13" spans="2:14" ht="12.75">
      <c r="B13" s="40" t="s">
        <v>3</v>
      </c>
      <c r="C13" s="38">
        <v>100</v>
      </c>
      <c r="E13" s="29">
        <f t="shared" si="6"/>
        <v>1.8333333333333335</v>
      </c>
      <c r="F13" s="7">
        <f t="shared" si="0"/>
        <v>0.6065498980887215</v>
      </c>
      <c r="G13" s="11">
        <f t="shared" si="1"/>
        <v>0.5675154878904369</v>
      </c>
      <c r="H13" s="8">
        <f t="shared" si="7"/>
        <v>1.0404450611324678</v>
      </c>
      <c r="J13" s="29">
        <f t="shared" si="8"/>
        <v>1.8333333333333335</v>
      </c>
      <c r="K13" s="7">
        <f t="shared" si="2"/>
        <v>319291.6666666667</v>
      </c>
      <c r="L13" s="11">
        <f t="shared" si="3"/>
        <v>298743.7085698416</v>
      </c>
      <c r="M13" s="7">
        <f t="shared" si="4"/>
        <v>303274.9490443608</v>
      </c>
      <c r="N13" s="11">
        <f t="shared" si="5"/>
        <v>283757.7439452185</v>
      </c>
    </row>
    <row r="14" spans="2:14" ht="12.75">
      <c r="B14" s="41" t="s">
        <v>26</v>
      </c>
      <c r="C14" s="39">
        <v>6</v>
      </c>
      <c r="E14" s="29">
        <f t="shared" si="6"/>
        <v>2</v>
      </c>
      <c r="F14" s="7">
        <f t="shared" si="0"/>
        <v>0.6065498980887215</v>
      </c>
      <c r="G14" s="11">
        <f t="shared" si="1"/>
        <v>0.5640939764511479</v>
      </c>
      <c r="H14" s="8">
        <f t="shared" si="7"/>
        <v>1.1281879529022958</v>
      </c>
      <c r="J14" s="29">
        <f t="shared" si="8"/>
        <v>2</v>
      </c>
      <c r="K14" s="7">
        <f t="shared" si="2"/>
        <v>319291.6666666667</v>
      </c>
      <c r="L14" s="11">
        <f t="shared" si="3"/>
        <v>296942.6035108644</v>
      </c>
      <c r="M14" s="7">
        <f t="shared" si="4"/>
        <v>303274.9490443608</v>
      </c>
      <c r="N14" s="11">
        <f t="shared" si="5"/>
        <v>282046.98822557396</v>
      </c>
    </row>
    <row r="15" spans="2:14" ht="12.75">
      <c r="B15" s="41" t="s">
        <v>7</v>
      </c>
      <c r="C15" s="39">
        <v>10</v>
      </c>
      <c r="E15" s="29">
        <f t="shared" si="6"/>
        <v>2.1666666666666665</v>
      </c>
      <c r="F15" s="7">
        <f t="shared" si="0"/>
        <v>0.6065498980887215</v>
      </c>
      <c r="G15" s="11">
        <f t="shared" si="1"/>
        <v>0.560693093066562</v>
      </c>
      <c r="H15" s="8">
        <f t="shared" si="7"/>
        <v>1.214835034977551</v>
      </c>
      <c r="J15" s="29">
        <f t="shared" si="8"/>
        <v>2.1666666666666665</v>
      </c>
      <c r="K15" s="7">
        <f t="shared" si="2"/>
        <v>319291.6666666667</v>
      </c>
      <c r="L15" s="11">
        <f t="shared" si="3"/>
        <v>295152.35718912724</v>
      </c>
      <c r="M15" s="7">
        <f t="shared" si="4"/>
        <v>303274.9490443608</v>
      </c>
      <c r="N15" s="11">
        <f t="shared" si="5"/>
        <v>280346.54653328104</v>
      </c>
    </row>
    <row r="16" spans="2:14" ht="13.5" thickBot="1">
      <c r="B16" s="42" t="s">
        <v>2</v>
      </c>
      <c r="C16" s="44">
        <f>CTY</f>
        <v>0.03639299388532329</v>
      </c>
      <c r="E16" s="29">
        <f t="shared" si="6"/>
        <v>2.333333333333333</v>
      </c>
      <c r="F16" s="7">
        <f t="shared" si="0"/>
        <v>0.6065498980887215</v>
      </c>
      <c r="G16" s="11">
        <f t="shared" si="1"/>
        <v>0.5573127133715711</v>
      </c>
      <c r="H16" s="8">
        <f t="shared" si="7"/>
        <v>1.3003963312003324</v>
      </c>
      <c r="J16" s="29">
        <f t="shared" si="8"/>
        <v>2.333333333333333</v>
      </c>
      <c r="K16" s="7">
        <f t="shared" si="2"/>
        <v>319291.6666666667</v>
      </c>
      <c r="L16" s="11">
        <f t="shared" si="3"/>
        <v>293372.9041380578</v>
      </c>
      <c r="M16" s="7">
        <f t="shared" si="4"/>
        <v>303274.9490443608</v>
      </c>
      <c r="N16" s="11">
        <f t="shared" si="5"/>
        <v>278656.3566857855</v>
      </c>
    </row>
    <row r="17" spans="5:14" ht="13.5" thickBot="1">
      <c r="E17" s="29">
        <f t="shared" si="6"/>
        <v>2.4999999999999996</v>
      </c>
      <c r="F17" s="7">
        <f t="shared" si="0"/>
        <v>0.6065498980887215</v>
      </c>
      <c r="G17" s="11">
        <f t="shared" si="1"/>
        <v>0.5539527137508555</v>
      </c>
      <c r="H17" s="8">
        <f t="shared" si="7"/>
        <v>1.3848817843771386</v>
      </c>
      <c r="J17" s="29">
        <f t="shared" si="8"/>
        <v>2.4999999999999996</v>
      </c>
      <c r="K17" s="7">
        <f t="shared" si="2"/>
        <v>319291.6666666667</v>
      </c>
      <c r="L17" s="11">
        <f t="shared" si="3"/>
        <v>291604.17928577744</v>
      </c>
      <c r="M17" s="7">
        <f t="shared" si="4"/>
        <v>303274.9490443608</v>
      </c>
      <c r="N17" s="11">
        <f t="shared" si="5"/>
        <v>276976.35687542777</v>
      </c>
    </row>
    <row r="18" spans="2:14" ht="13.5" thickBot="1">
      <c r="B18" s="2" t="s">
        <v>15</v>
      </c>
      <c r="C18" s="3"/>
      <c r="E18" s="29">
        <f t="shared" si="6"/>
        <v>2.666666666666666</v>
      </c>
      <c r="F18" s="7">
        <f t="shared" si="0"/>
        <v>0.6065498980887215</v>
      </c>
      <c r="G18" s="11">
        <f t="shared" si="1"/>
        <v>0.5506129713343636</v>
      </c>
      <c r="H18" s="8">
        <f t="shared" si="7"/>
        <v>1.468301256891636</v>
      </c>
      <c r="J18" s="29">
        <f t="shared" si="8"/>
        <v>2.666666666666666</v>
      </c>
      <c r="K18" s="7">
        <f t="shared" si="2"/>
        <v>319291.6666666667</v>
      </c>
      <c r="L18" s="11">
        <f t="shared" si="3"/>
        <v>289846.1179527211</v>
      </c>
      <c r="M18" s="7">
        <f t="shared" si="4"/>
        <v>303274.9490443608</v>
      </c>
      <c r="N18" s="11">
        <f t="shared" si="5"/>
        <v>275306.48566718184</v>
      </c>
    </row>
    <row r="19" spans="2:14" ht="12.75">
      <c r="B19" s="33" t="s">
        <v>16</v>
      </c>
      <c r="C19" s="45">
        <f>H253/G253</f>
        <v>8.412099369451228</v>
      </c>
      <c r="E19" s="29">
        <f t="shared" si="6"/>
        <v>2.8333333333333326</v>
      </c>
      <c r="F19" s="7">
        <f t="shared" si="0"/>
        <v>0.6065498980887215</v>
      </c>
      <c r="G19" s="11">
        <f t="shared" si="1"/>
        <v>0.5472933639928188</v>
      </c>
      <c r="H19" s="8">
        <f t="shared" si="7"/>
        <v>1.5506645313129863</v>
      </c>
      <c r="J19" s="29">
        <f t="shared" si="8"/>
        <v>2.8333333333333326</v>
      </c>
      <c r="K19" s="7">
        <f t="shared" si="2"/>
        <v>319291.6666666667</v>
      </c>
      <c r="L19" s="11">
        <f t="shared" si="3"/>
        <v>288098.6558492723</v>
      </c>
      <c r="M19" s="7">
        <f t="shared" si="4"/>
        <v>303274.9490443608</v>
      </c>
      <c r="N19" s="11">
        <f t="shared" si="5"/>
        <v>273646.6819964094</v>
      </c>
    </row>
    <row r="20" spans="2:14" ht="13.5" thickBot="1">
      <c r="B20" s="32" t="s">
        <v>0</v>
      </c>
      <c r="C20" s="46">
        <f>C19/(1+CR/Freq)</f>
        <v>8.361383406917762</v>
      </c>
      <c r="E20" s="29">
        <f t="shared" si="6"/>
        <v>2.999999999999999</v>
      </c>
      <c r="F20" s="7">
        <f t="shared" si="0"/>
        <v>0.6065498980887215</v>
      </c>
      <c r="G20" s="11">
        <f t="shared" si="1"/>
        <v>0.5439937703332535</v>
      </c>
      <c r="H20" s="8">
        <f t="shared" si="7"/>
        <v>1.6319813109997598</v>
      </c>
      <c r="J20" s="29">
        <f t="shared" si="8"/>
        <v>2.999999999999999</v>
      </c>
      <c r="K20" s="7">
        <f t="shared" si="2"/>
        <v>319291.6666666667</v>
      </c>
      <c r="L20" s="11">
        <f t="shared" si="3"/>
        <v>286361.7290734124</v>
      </c>
      <c r="M20" s="7">
        <f t="shared" si="4"/>
        <v>303274.9490443608</v>
      </c>
      <c r="N20" s="11">
        <f t="shared" si="5"/>
        <v>271996.8851666267</v>
      </c>
    </row>
    <row r="21" spans="5:14" ht="13.5" thickBot="1">
      <c r="E21" s="29">
        <f t="shared" si="6"/>
        <v>3.1666666666666656</v>
      </c>
      <c r="F21" s="7">
        <f t="shared" si="0"/>
        <v>0.6065498980887215</v>
      </c>
      <c r="G21" s="11">
        <f t="shared" si="1"/>
        <v>0.5407140696945696</v>
      </c>
      <c r="H21" s="8">
        <f t="shared" si="7"/>
        <v>1.7122612206994698</v>
      </c>
      <c r="J21" s="29">
        <f t="shared" si="8"/>
        <v>3.1666666666666656</v>
      </c>
      <c r="K21" s="7">
        <f t="shared" si="2"/>
        <v>319291.6666666667</v>
      </c>
      <c r="L21" s="11">
        <f t="shared" si="3"/>
        <v>284635.27410838346</v>
      </c>
      <c r="M21" s="7">
        <f t="shared" si="4"/>
        <v>303274.9490443608</v>
      </c>
      <c r="N21" s="11">
        <f t="shared" si="5"/>
        <v>270357.03484728484</v>
      </c>
    </row>
    <row r="22" spans="2:14" ht="13.5" thickBot="1">
      <c r="B22" s="2" t="s">
        <v>23</v>
      </c>
      <c r="C22" s="3"/>
      <c r="E22" s="29">
        <f t="shared" si="6"/>
        <v>3.333333333333332</v>
      </c>
      <c r="F22" s="7">
        <f t="shared" si="0"/>
        <v>0.6065498980887215</v>
      </c>
      <c r="G22" s="11">
        <f t="shared" si="1"/>
        <v>0.5374541421431268</v>
      </c>
      <c r="H22" s="8">
        <f t="shared" si="7"/>
        <v>1.7915138071437553</v>
      </c>
      <c r="J22" s="29">
        <f t="shared" si="8"/>
        <v>3.333333333333332</v>
      </c>
      <c r="K22" s="7">
        <f t="shared" si="2"/>
        <v>319291.6666666667</v>
      </c>
      <c r="L22" s="11">
        <f t="shared" si="3"/>
        <v>282919.2278203656</v>
      </c>
      <c r="M22" s="7">
        <f t="shared" si="4"/>
        <v>303274.9490443608</v>
      </c>
      <c r="N22" s="11">
        <f t="shared" si="5"/>
        <v>268727.0710715634</v>
      </c>
    </row>
    <row r="23" spans="2:14" ht="12.75">
      <c r="B23" s="33" t="s">
        <v>12</v>
      </c>
      <c r="C23" s="47">
        <f>Notional*(CTY-SY)*Duration*DF</f>
        <v>-788044.4177350586</v>
      </c>
      <c r="E23" s="29">
        <f t="shared" si="6"/>
        <v>3.4999999999999987</v>
      </c>
      <c r="F23" s="7">
        <f t="shared" si="0"/>
        <v>0.6065498980887215</v>
      </c>
      <c r="G23" s="11">
        <f t="shared" si="1"/>
        <v>0.5342138684683562</v>
      </c>
      <c r="H23" s="8">
        <f t="shared" si="7"/>
        <v>1.869748539639246</v>
      </c>
      <c r="J23" s="29">
        <f t="shared" si="8"/>
        <v>3.4999999999999987</v>
      </c>
      <c r="K23" s="7">
        <f t="shared" si="2"/>
        <v>319291.6666666667</v>
      </c>
      <c r="L23" s="11">
        <f t="shared" si="3"/>
        <v>281213.5274561685</v>
      </c>
      <c r="M23" s="7">
        <f t="shared" si="4"/>
        <v>303274.9490443608</v>
      </c>
      <c r="N23" s="11">
        <f t="shared" si="5"/>
        <v>267106.9342341781</v>
      </c>
    </row>
    <row r="24" spans="2:14" ht="13.5" thickBot="1">
      <c r="B24" s="35" t="s">
        <v>18</v>
      </c>
      <c r="C24" s="48">
        <f>(L253-N253)*DF</f>
        <v>788044.4177350565</v>
      </c>
      <c r="E24" s="29">
        <f t="shared" si="6"/>
        <v>3.666666666666665</v>
      </c>
      <c r="F24" s="7">
        <f t="shared" si="0"/>
        <v>0.6065498980887215</v>
      </c>
      <c r="G24" s="11">
        <f t="shared" si="1"/>
        <v>0.5309931301784009</v>
      </c>
      <c r="H24" s="8">
        <f t="shared" si="7"/>
        <v>1.9469748106541358</v>
      </c>
      <c r="J24" s="29">
        <f t="shared" si="8"/>
        <v>3.666666666666665</v>
      </c>
      <c r="K24" s="7">
        <f t="shared" si="2"/>
        <v>319291.6666666667</v>
      </c>
      <c r="L24" s="11">
        <f t="shared" si="3"/>
        <v>279518.11064093636</v>
      </c>
      <c r="M24" s="7">
        <f t="shared" si="4"/>
        <v>303274.9490443608</v>
      </c>
      <c r="N24" s="11">
        <f t="shared" si="5"/>
        <v>265496.56508920045</v>
      </c>
    </row>
    <row r="25" spans="2:14" ht="14.25" thickBot="1" thickTop="1">
      <c r="B25" s="32" t="s">
        <v>14</v>
      </c>
      <c r="C25" s="49">
        <f>PV_TLock+C24</f>
        <v>-2.0954757928848267E-09</v>
      </c>
      <c r="E25" s="29">
        <f t="shared" si="6"/>
        <v>3.8333333333333317</v>
      </c>
      <c r="F25" s="7">
        <f t="shared" si="0"/>
        <v>0.6065498980887215</v>
      </c>
      <c r="G25" s="11">
        <f t="shared" si="1"/>
        <v>0.5277918094957836</v>
      </c>
      <c r="H25" s="8">
        <f t="shared" si="7"/>
        <v>2.023201936400503</v>
      </c>
      <c r="J25" s="29">
        <f t="shared" si="8"/>
        <v>3.8333333333333317</v>
      </c>
      <c r="K25" s="7">
        <f t="shared" si="2"/>
        <v>319291.6666666667</v>
      </c>
      <c r="L25" s="11">
        <f t="shared" si="3"/>
        <v>277832.9153758671</v>
      </c>
      <c r="M25" s="7">
        <f t="shared" si="4"/>
        <v>303274.9490443608</v>
      </c>
      <c r="N25" s="11">
        <f t="shared" si="5"/>
        <v>263895.9047478918</v>
      </c>
    </row>
    <row r="26" spans="5:14" ht="12.75">
      <c r="E26" s="29">
        <f t="shared" si="6"/>
        <v>3.9999999999999982</v>
      </c>
      <c r="F26" s="7">
        <f t="shared" si="0"/>
        <v>0.6065498980887215</v>
      </c>
      <c r="G26" s="11">
        <f t="shared" si="1"/>
        <v>0.5246097893530989</v>
      </c>
      <c r="H26" s="8">
        <f t="shared" si="7"/>
        <v>2.0984391574123946</v>
      </c>
      <c r="J26" s="29">
        <f t="shared" si="8"/>
        <v>3.9999999999999982</v>
      </c>
      <c r="K26" s="7">
        <f t="shared" si="2"/>
        <v>319291.6666666667</v>
      </c>
      <c r="L26" s="11">
        <f t="shared" si="3"/>
        <v>276157.8800359451</v>
      </c>
      <c r="M26" s="7">
        <f t="shared" si="4"/>
        <v>303274.9490443608</v>
      </c>
      <c r="N26" s="11">
        <f t="shared" si="5"/>
        <v>262304.8946765495</v>
      </c>
    </row>
    <row r="27" spans="5:14" ht="12.75">
      <c r="E27" s="29">
        <f t="shared" si="6"/>
        <v>4.166666666666665</v>
      </c>
      <c r="F27" s="7">
        <f t="shared" si="0"/>
        <v>0.6065498980887215</v>
      </c>
      <c r="G27" s="11">
        <f t="shared" si="1"/>
        <v>0.5214469533887327</v>
      </c>
      <c r="H27" s="8">
        <f t="shared" si="7"/>
        <v>2.172695639119719</v>
      </c>
      <c r="J27" s="29">
        <f t="shared" si="8"/>
        <v>4.166666666666665</v>
      </c>
      <c r="K27" s="7">
        <f t="shared" si="2"/>
        <v>319291.6666666667</v>
      </c>
      <c r="L27" s="11">
        <f t="shared" si="3"/>
        <v>274492.94336768764</v>
      </c>
      <c r="M27" s="7">
        <f t="shared" si="4"/>
        <v>303274.9490443608</v>
      </c>
      <c r="N27" s="11">
        <f t="shared" si="5"/>
        <v>260723.4766943664</v>
      </c>
    </row>
    <row r="28" spans="3:14" ht="12.75">
      <c r="C28" s="50"/>
      <c r="E28" s="29">
        <f t="shared" si="6"/>
        <v>4.333333333333332</v>
      </c>
      <c r="F28" s="7">
        <f t="shared" si="0"/>
        <v>0.6065498980887215</v>
      </c>
      <c r="G28" s="11">
        <f t="shared" si="1"/>
        <v>0.5183031859426073</v>
      </c>
      <c r="H28" s="8">
        <f t="shared" si="7"/>
        <v>2.245980472417964</v>
      </c>
      <c r="J28" s="29">
        <f t="shared" si="8"/>
        <v>4.333333333333332</v>
      </c>
      <c r="K28" s="7">
        <f t="shared" si="2"/>
        <v>319291.6666666667</v>
      </c>
      <c r="L28" s="11">
        <f t="shared" si="3"/>
        <v>272838.04448690504</v>
      </c>
      <c r="M28" s="7">
        <f t="shared" si="4"/>
        <v>303274.9490443608</v>
      </c>
      <c r="N28" s="11">
        <f t="shared" si="5"/>
        <v>259151.59297130365</v>
      </c>
    </row>
    <row r="29" spans="5:14" ht="12.75">
      <c r="E29" s="29">
        <f t="shared" si="6"/>
        <v>4.499999999999999</v>
      </c>
      <c r="F29" s="7">
        <f t="shared" si="0"/>
        <v>0.6065498980887215</v>
      </c>
      <c r="G29" s="11">
        <f t="shared" si="1"/>
        <v>0.515178372051951</v>
      </c>
      <c r="H29" s="8">
        <f t="shared" si="7"/>
        <v>2.318302674233779</v>
      </c>
      <c r="J29" s="29">
        <f t="shared" si="8"/>
        <v>4.499999999999999</v>
      </c>
      <c r="K29" s="7">
        <f t="shared" si="2"/>
        <v>319291.6666666667</v>
      </c>
      <c r="L29" s="11">
        <f t="shared" si="3"/>
        <v>271193.12287647417</v>
      </c>
      <c r="M29" s="7">
        <f t="shared" si="4"/>
        <v>303274.9490443608</v>
      </c>
      <c r="N29" s="11">
        <f t="shared" si="5"/>
        <v>257589.18602597553</v>
      </c>
    </row>
    <row r="30" spans="5:14" ht="12.75">
      <c r="E30" s="29">
        <f t="shared" si="6"/>
        <v>4.666666666666666</v>
      </c>
      <c r="F30" s="7">
        <f t="shared" si="0"/>
        <v>0.6065498980887215</v>
      </c>
      <c r="G30" s="11">
        <f t="shared" si="1"/>
        <v>0.5120723974470952</v>
      </c>
      <c r="H30" s="8">
        <f t="shared" si="7"/>
        <v>2.389671188086444</v>
      </c>
      <c r="J30" s="29">
        <f t="shared" si="8"/>
        <v>4.666666666666666</v>
      </c>
      <c r="K30" s="7">
        <f t="shared" si="2"/>
        <v>319291.6666666667</v>
      </c>
      <c r="L30" s="11">
        <f t="shared" si="3"/>
        <v>269558.1183841254</v>
      </c>
      <c r="M30" s="7">
        <f t="shared" si="4"/>
        <v>303274.9490443608</v>
      </c>
      <c r="N30" s="11">
        <f t="shared" si="5"/>
        <v>256036.19872354763</v>
      </c>
    </row>
    <row r="31" spans="5:14" ht="12.75">
      <c r="E31" s="29">
        <f t="shared" si="6"/>
        <v>4.833333333333333</v>
      </c>
      <c r="F31" s="7">
        <f t="shared" si="0"/>
        <v>0.6065498980887215</v>
      </c>
      <c r="G31" s="11">
        <f t="shared" si="1"/>
        <v>0.5089851485472954</v>
      </c>
      <c r="H31" s="8">
        <f t="shared" si="7"/>
        <v>2.460094884645261</v>
      </c>
      <c r="J31" s="29">
        <f t="shared" si="8"/>
        <v>4.833333333333333</v>
      </c>
      <c r="K31" s="7">
        <f t="shared" si="2"/>
        <v>319291.6666666667</v>
      </c>
      <c r="L31" s="11">
        <f t="shared" si="3"/>
        <v>267932.9712202432</v>
      </c>
      <c r="M31" s="7">
        <f t="shared" si="4"/>
        <v>303274.9490443608</v>
      </c>
      <c r="N31" s="11">
        <f t="shared" si="5"/>
        <v>254492.5742736477</v>
      </c>
    </row>
    <row r="32" spans="5:14" ht="12.75">
      <c r="E32" s="29">
        <f t="shared" si="6"/>
        <v>5</v>
      </c>
      <c r="F32" s="7">
        <f t="shared" si="0"/>
        <v>0.6065498980887215</v>
      </c>
      <c r="G32" s="11">
        <f t="shared" si="1"/>
        <v>0.5059165124565761</v>
      </c>
      <c r="H32" s="8">
        <f t="shared" si="7"/>
        <v>2.5295825622828803</v>
      </c>
      <c r="J32" s="29">
        <f t="shared" si="8"/>
        <v>5</v>
      </c>
      <c r="K32" s="7">
        <f t="shared" si="2"/>
        <v>319291.6666666667</v>
      </c>
      <c r="L32" s="11">
        <f t="shared" si="3"/>
        <v>266317.6219556788</v>
      </c>
      <c r="M32" s="7">
        <f t="shared" si="4"/>
        <v>303274.9490443608</v>
      </c>
      <c r="N32" s="11">
        <f t="shared" si="5"/>
        <v>252958.25622828808</v>
      </c>
    </row>
    <row r="33" spans="5:14" ht="12.75">
      <c r="E33" s="29">
        <f t="shared" si="6"/>
        <v>5.166666666666667</v>
      </c>
      <c r="F33" s="7">
        <f t="shared" si="0"/>
        <v>0.6065498980887215</v>
      </c>
      <c r="G33" s="11">
        <f t="shared" si="1"/>
        <v>0.5028663769596051</v>
      </c>
      <c r="H33" s="8">
        <f t="shared" si="7"/>
        <v>2.5981429476246265</v>
      </c>
      <c r="J33" s="29">
        <f t="shared" si="8"/>
        <v>5.166666666666667</v>
      </c>
      <c r="K33" s="7">
        <f t="shared" si="2"/>
        <v>319291.6666666667</v>
      </c>
      <c r="L33" s="11">
        <f t="shared" si="3"/>
        <v>264712.0115195781</v>
      </c>
      <c r="M33" s="7">
        <f t="shared" si="4"/>
        <v>303274.9490443608</v>
      </c>
      <c r="N33" s="11">
        <f t="shared" si="5"/>
        <v>251433.18847980257</v>
      </c>
    </row>
    <row r="34" spans="5:14" ht="12.75">
      <c r="E34" s="29">
        <f t="shared" si="6"/>
        <v>5.333333333333334</v>
      </c>
      <c r="F34" s="7">
        <f t="shared" si="0"/>
        <v>0.6065498980887215</v>
      </c>
      <c r="G34" s="11">
        <f t="shared" si="1"/>
        <v>0.49983463051758853</v>
      </c>
      <c r="H34" s="8">
        <f t="shared" si="7"/>
        <v>2.6657846960938056</v>
      </c>
      <c r="J34" s="29">
        <f t="shared" si="8"/>
        <v>5.333333333333334</v>
      </c>
      <c r="K34" s="7">
        <f t="shared" si="2"/>
        <v>319291.6666666667</v>
      </c>
      <c r="L34" s="11">
        <f t="shared" si="3"/>
        <v>263116.08119722136</v>
      </c>
      <c r="M34" s="7">
        <f t="shared" si="4"/>
        <v>303274.9490443608</v>
      </c>
      <c r="N34" s="11">
        <f t="shared" si="5"/>
        <v>249917.3152587943</v>
      </c>
    </row>
    <row r="35" spans="5:14" ht="12.75">
      <c r="E35" s="29">
        <f t="shared" si="6"/>
        <v>5.500000000000001</v>
      </c>
      <c r="F35" s="7">
        <f t="shared" si="0"/>
        <v>0.6065498980887215</v>
      </c>
      <c r="G35" s="11">
        <f t="shared" si="1"/>
        <v>0.4968211622641911</v>
      </c>
      <c r="H35" s="8">
        <f t="shared" si="7"/>
        <v>2.7325163924530513</v>
      </c>
      <c r="J35" s="29">
        <f t="shared" si="8"/>
        <v>5.500000000000001</v>
      </c>
      <c r="K35" s="7">
        <f t="shared" si="2"/>
        <v>319291.6666666667</v>
      </c>
      <c r="L35" s="11">
        <f t="shared" si="3"/>
        <v>261529.7726278749</v>
      </c>
      <c r="M35" s="7">
        <f t="shared" si="4"/>
        <v>303274.9490443608</v>
      </c>
      <c r="N35" s="11">
        <f t="shared" si="5"/>
        <v>248410.58113209557</v>
      </c>
    </row>
    <row r="36" spans="5:14" ht="12.75">
      <c r="E36" s="29">
        <f t="shared" si="6"/>
        <v>5.666666666666668</v>
      </c>
      <c r="F36" s="7">
        <f t="shared" si="0"/>
        <v>0.6065498980887215</v>
      </c>
      <c r="G36" s="11">
        <f t="shared" si="1"/>
        <v>0.49382586200148537</v>
      </c>
      <c r="H36" s="8">
        <f t="shared" si="7"/>
        <v>2.798346551341751</v>
      </c>
      <c r="J36" s="29">
        <f t="shared" si="8"/>
        <v>5.666666666666668</v>
      </c>
      <c r="K36" s="7">
        <f t="shared" si="2"/>
        <v>319291.6666666667</v>
      </c>
      <c r="L36" s="11">
        <f t="shared" si="3"/>
        <v>259953.02780265934</v>
      </c>
      <c r="M36" s="7">
        <f t="shared" si="4"/>
        <v>303274.9490443608</v>
      </c>
      <c r="N36" s="11">
        <f t="shared" si="5"/>
        <v>246912.9310007427</v>
      </c>
    </row>
    <row r="37" spans="5:14" ht="12.75">
      <c r="E37" s="29">
        <f t="shared" si="6"/>
        <v>5.833333333333335</v>
      </c>
      <c r="F37" s="7">
        <f t="shared" si="0"/>
        <v>0.6065498980887215</v>
      </c>
      <c r="G37" s="11">
        <f t="shared" si="1"/>
        <v>0.4908486201959171</v>
      </c>
      <c r="H37" s="8">
        <f t="shared" si="7"/>
        <v>2.863283617809517</v>
      </c>
      <c r="J37" s="29">
        <f t="shared" si="8"/>
        <v>5.833333333333335</v>
      </c>
      <c r="K37" s="7">
        <f t="shared" si="2"/>
        <v>319291.6666666667</v>
      </c>
      <c r="L37" s="11">
        <f t="shared" si="3"/>
        <v>258385.78906242544</v>
      </c>
      <c r="M37" s="7">
        <f t="shared" si="4"/>
        <v>303274.9490443608</v>
      </c>
      <c r="N37" s="11">
        <f t="shared" si="5"/>
        <v>245424.31009795857</v>
      </c>
    </row>
    <row r="38" spans="5:14" ht="12.75">
      <c r="E38" s="29">
        <f t="shared" si="6"/>
        <v>6.000000000000002</v>
      </c>
      <c r="F38" s="7">
        <f t="shared" si="0"/>
        <v>0.6065498980887215</v>
      </c>
      <c r="G38" s="11">
        <f t="shared" si="1"/>
        <v>0.4878893279743031</v>
      </c>
      <c r="H38" s="8">
        <f t="shared" si="7"/>
        <v>2.9273359678458197</v>
      </c>
      <c r="J38" s="29">
        <f t="shared" si="8"/>
        <v>6.000000000000002</v>
      </c>
      <c r="K38" s="7">
        <f t="shared" si="2"/>
        <v>319291.6666666667</v>
      </c>
      <c r="L38" s="11">
        <f t="shared" si="3"/>
        <v>256827.99909564745</v>
      </c>
      <c r="M38" s="7">
        <f t="shared" si="4"/>
        <v>303274.9490443608</v>
      </c>
      <c r="N38" s="11">
        <f t="shared" si="5"/>
        <v>243944.66398715158</v>
      </c>
    </row>
    <row r="39" spans="5:14" ht="12.75">
      <c r="E39" s="29">
        <f t="shared" si="6"/>
        <v>6.166666666666669</v>
      </c>
      <c r="F39" s="7">
        <f t="shared" si="0"/>
        <v>0.6065498980887215</v>
      </c>
      <c r="G39" s="11">
        <f t="shared" si="1"/>
        <v>0.48494787711984927</v>
      </c>
      <c r="H39" s="8">
        <f t="shared" si="7"/>
        <v>2.9905119089057384</v>
      </c>
      <c r="J39" s="29">
        <f t="shared" si="8"/>
        <v>6.166666666666669</v>
      </c>
      <c r="K39" s="7">
        <f t="shared" si="2"/>
        <v>319291.6666666667</v>
      </c>
      <c r="L39" s="11">
        <f t="shared" si="3"/>
        <v>255279.60093632687</v>
      </c>
      <c r="M39" s="7">
        <f t="shared" si="4"/>
        <v>303274.9490443608</v>
      </c>
      <c r="N39" s="11">
        <f t="shared" si="5"/>
        <v>242473.93855992466</v>
      </c>
    </row>
    <row r="40" spans="5:14" ht="12.75">
      <c r="E40" s="29">
        <f t="shared" si="6"/>
        <v>6.333333333333336</v>
      </c>
      <c r="F40" s="7">
        <f t="shared" si="0"/>
        <v>0.6065498980887215</v>
      </c>
      <c r="G40" s="11">
        <f t="shared" si="1"/>
        <v>0.48202416006819265</v>
      </c>
      <c r="H40" s="8">
        <f t="shared" si="7"/>
        <v>3.052819680431888</v>
      </c>
      <c r="J40" s="29">
        <f t="shared" si="8"/>
        <v>6.333333333333336</v>
      </c>
      <c r="K40" s="7">
        <f t="shared" si="2"/>
        <v>319291.6666666667</v>
      </c>
      <c r="L40" s="11">
        <f t="shared" si="3"/>
        <v>253740.5379619091</v>
      </c>
      <c r="M40" s="7">
        <f t="shared" si="4"/>
        <v>303274.9490443608</v>
      </c>
      <c r="N40" s="11">
        <f t="shared" si="5"/>
        <v>241012.08003409635</v>
      </c>
    </row>
    <row r="41" spans="5:14" ht="12.75">
      <c r="E41" s="29">
        <f t="shared" si="6"/>
        <v>6.500000000000003</v>
      </c>
      <c r="F41" s="7">
        <f t="shared" si="0"/>
        <v>0.6065498980887215</v>
      </c>
      <c r="G41" s="11">
        <f t="shared" si="1"/>
        <v>0.47911806990346845</v>
      </c>
      <c r="H41" s="8">
        <f t="shared" si="7"/>
        <v>3.114267454372546</v>
      </c>
      <c r="J41" s="29">
        <f t="shared" si="8"/>
        <v>6.500000000000003</v>
      </c>
      <c r="K41" s="7">
        <f t="shared" si="2"/>
        <v>319291.6666666667</v>
      </c>
      <c r="L41" s="11">
        <f t="shared" si="3"/>
        <v>252210.75389121316</v>
      </c>
      <c r="M41" s="7">
        <f t="shared" si="4"/>
        <v>303274.9490443608</v>
      </c>
      <c r="N41" s="11">
        <f t="shared" si="5"/>
        <v>239559.03495173424</v>
      </c>
    </row>
    <row r="42" spans="5:14" ht="12.75">
      <c r="E42" s="29">
        <f t="shared" si="6"/>
        <v>6.66666666666667</v>
      </c>
      <c r="F42" s="7">
        <f t="shared" si="0"/>
        <v>0.6065498980887215</v>
      </c>
      <c r="G42" s="11">
        <f t="shared" si="1"/>
        <v>0.47622950035440037</v>
      </c>
      <c r="H42" s="8">
        <f t="shared" si="7"/>
        <v>3.174863335696004</v>
      </c>
      <c r="J42" s="29">
        <f t="shared" si="8"/>
        <v>6.66666666666667</v>
      </c>
      <c r="K42" s="7">
        <f t="shared" si="2"/>
        <v>319291.6666666667</v>
      </c>
      <c r="L42" s="11">
        <f t="shared" si="3"/>
        <v>250690.19278237323</v>
      </c>
      <c r="M42" s="7">
        <f t="shared" si="4"/>
        <v>303274.9490443608</v>
      </c>
      <c r="N42" s="11">
        <f t="shared" si="5"/>
        <v>238114.7501772002</v>
      </c>
    </row>
    <row r="43" spans="5:14" ht="12.75">
      <c r="E43" s="29">
        <f t="shared" si="6"/>
        <v>6.833333333333337</v>
      </c>
      <c r="F43" s="7">
        <f t="shared" si="0"/>
        <v>0.6065498980887215</v>
      </c>
      <c r="G43" s="11">
        <f t="shared" si="1"/>
        <v>0.47335834579041414</v>
      </c>
      <c r="H43" s="8">
        <f t="shared" si="7"/>
        <v>3.234615362901165</v>
      </c>
      <c r="J43" s="29">
        <f t="shared" si="8"/>
        <v>6.833333333333337</v>
      </c>
      <c r="K43" s="7">
        <f t="shared" si="2"/>
        <v>319291.6666666667</v>
      </c>
      <c r="L43" s="11">
        <f t="shared" si="3"/>
        <v>249178.79903079325</v>
      </c>
      <c r="M43" s="7">
        <f t="shared" si="4"/>
        <v>303274.9490443608</v>
      </c>
      <c r="N43" s="11">
        <f t="shared" si="5"/>
        <v>236679.1728952071</v>
      </c>
    </row>
    <row r="44" spans="5:14" ht="12.75">
      <c r="E44" s="29">
        <f t="shared" si="6"/>
        <v>7.0000000000000036</v>
      </c>
      <c r="F44" s="7">
        <f t="shared" si="0"/>
        <v>0.6065498980887215</v>
      </c>
      <c r="G44" s="11">
        <f t="shared" si="1"/>
        <v>0.4705045012177749</v>
      </c>
      <c r="H44" s="8">
        <f t="shared" si="7"/>
        <v>3.293531508524426</v>
      </c>
      <c r="J44" s="29">
        <f t="shared" si="8"/>
        <v>7.0000000000000036</v>
      </c>
      <c r="K44" s="7">
        <f t="shared" si="2"/>
        <v>319291.6666666667</v>
      </c>
      <c r="L44" s="11">
        <f t="shared" si="3"/>
        <v>247676.51736711332</v>
      </c>
      <c r="M44" s="7">
        <f t="shared" si="4"/>
        <v>303274.9490443608</v>
      </c>
      <c r="N44" s="11">
        <f t="shared" si="5"/>
        <v>235252.25060888747</v>
      </c>
    </row>
    <row r="45" spans="5:14" ht="12.75">
      <c r="E45" s="29">
        <f t="shared" si="6"/>
        <v>7.1666666666666705</v>
      </c>
      <c r="F45" s="7">
        <f t="shared" si="0"/>
        <v>0.6065498980887215</v>
      </c>
      <c r="G45" s="11">
        <f t="shared" si="1"/>
        <v>0.4676678622757476</v>
      </c>
      <c r="H45" s="8">
        <f t="shared" si="7"/>
        <v>3.3516196796428597</v>
      </c>
      <c r="J45" s="29">
        <f t="shared" si="8"/>
        <v>7.1666666666666705</v>
      </c>
      <c r="K45" s="7">
        <f t="shared" si="2"/>
        <v>319291.6666666667</v>
      </c>
      <c r="L45" s="11">
        <f t="shared" si="3"/>
        <v>246183.2928551887</v>
      </c>
      <c r="M45" s="7">
        <f t="shared" si="4"/>
        <v>303274.9490443608</v>
      </c>
      <c r="N45" s="11">
        <f t="shared" si="5"/>
        <v>233833.9311378738</v>
      </c>
    </row>
    <row r="46" spans="5:14" ht="12.75">
      <c r="E46" s="29">
        <f t="shared" si="6"/>
        <v>7.3333333333333375</v>
      </c>
      <c r="F46" s="7">
        <f t="shared" si="0"/>
        <v>0.6065498980887215</v>
      </c>
      <c r="G46" s="11">
        <f t="shared" si="1"/>
        <v>0.464848325232781</v>
      </c>
      <c r="H46" s="8">
        <f t="shared" si="7"/>
        <v>3.4088877183737294</v>
      </c>
      <c r="J46" s="29">
        <f t="shared" si="8"/>
        <v>7.3333333333333375</v>
      </c>
      <c r="K46" s="7">
        <f t="shared" si="2"/>
        <v>319291.6666666667</v>
      </c>
      <c r="L46" s="11">
        <f t="shared" si="3"/>
        <v>244699.07089008085</v>
      </c>
      <c r="M46" s="7">
        <f t="shared" si="4"/>
        <v>303274.9490443608</v>
      </c>
      <c r="N46" s="11">
        <f t="shared" si="5"/>
        <v>232424.16261639053</v>
      </c>
    </row>
    <row r="47" spans="5:14" ht="12.75">
      <c r="E47" s="29">
        <f t="shared" si="6"/>
        <v>7.500000000000004</v>
      </c>
      <c r="F47" s="7">
        <f t="shared" si="0"/>
        <v>0.6065498980887215</v>
      </c>
      <c r="G47" s="11">
        <f t="shared" si="1"/>
        <v>0.46204578698271404</v>
      </c>
      <c r="H47" s="8">
        <f t="shared" si="7"/>
        <v>3.4653434023703573</v>
      </c>
      <c r="J47" s="29">
        <f t="shared" si="8"/>
        <v>7.500000000000004</v>
      </c>
      <c r="K47" s="7">
        <f t="shared" si="2"/>
        <v>319291.6666666667</v>
      </c>
      <c r="L47" s="11">
        <f t="shared" si="3"/>
        <v>243223.7971960606</v>
      </c>
      <c r="M47" s="7">
        <f t="shared" si="4"/>
        <v>303274.9490443608</v>
      </c>
      <c r="N47" s="11">
        <f t="shared" si="5"/>
        <v>231022.89349135704</v>
      </c>
    </row>
    <row r="48" spans="5:14" ht="12.75">
      <c r="E48" s="29">
        <f t="shared" si="6"/>
        <v>7.666666666666671</v>
      </c>
      <c r="F48" s="7">
        <f t="shared" si="0"/>
        <v>0.6065498980887215</v>
      </c>
      <c r="G48" s="11">
        <f t="shared" si="1"/>
        <v>0.4592601450410057</v>
      </c>
      <c r="H48" s="8">
        <f t="shared" si="7"/>
        <v>3.520994445314379</v>
      </c>
      <c r="J48" s="29">
        <f t="shared" si="8"/>
        <v>7.666666666666671</v>
      </c>
      <c r="K48" s="7">
        <f t="shared" si="2"/>
        <v>319291.6666666667</v>
      </c>
      <c r="L48" s="11">
        <f t="shared" si="3"/>
        <v>241757.4178246234</v>
      </c>
      <c r="M48" s="7">
        <f t="shared" si="4"/>
        <v>303274.9490443608</v>
      </c>
      <c r="N48" s="11">
        <f t="shared" si="5"/>
        <v>229630.07252050287</v>
      </c>
    </row>
    <row r="49" spans="5:14" ht="12.75">
      <c r="E49" s="29">
        <f t="shared" si="6"/>
        <v>7.833333333333338</v>
      </c>
      <c r="F49" s="7">
        <f t="shared" si="0"/>
        <v>0.6065498980887215</v>
      </c>
      <c r="G49" s="11">
        <f t="shared" si="1"/>
        <v>0.456491297540987</v>
      </c>
      <c r="H49" s="8">
        <f t="shared" si="7"/>
        <v>3.5758484974044005</v>
      </c>
      <c r="J49" s="29">
        <f t="shared" si="8"/>
        <v>7.833333333333338</v>
      </c>
      <c r="K49" s="7">
        <f t="shared" si="2"/>
        <v>319291.6666666667</v>
      </c>
      <c r="L49" s="11">
        <f t="shared" si="3"/>
        <v>240299.87915251649</v>
      </c>
      <c r="M49" s="7">
        <f t="shared" si="4"/>
        <v>303274.9490443608</v>
      </c>
      <c r="N49" s="11">
        <f t="shared" si="5"/>
        <v>228245.6487704935</v>
      </c>
    </row>
    <row r="50" spans="5:14" ht="12.75">
      <c r="E50" s="29">
        <f t="shared" si="6"/>
        <v>8.000000000000005</v>
      </c>
      <c r="F50" s="7">
        <f t="shared" si="0"/>
        <v>0.6065498980887215</v>
      </c>
      <c r="G50" s="11">
        <f t="shared" si="1"/>
        <v>0.4537391432301359</v>
      </c>
      <c r="H50" s="8">
        <f t="shared" si="7"/>
        <v>3.6299131458410896</v>
      </c>
      <c r="J50" s="29">
        <f t="shared" si="8"/>
        <v>8.000000000000005</v>
      </c>
      <c r="K50" s="7">
        <f t="shared" si="2"/>
        <v>319291.6666666667</v>
      </c>
      <c r="L50" s="11">
        <f t="shared" si="3"/>
        <v>238851.12787977792</v>
      </c>
      <c r="M50" s="7">
        <f t="shared" si="4"/>
        <v>303274.9490443608</v>
      </c>
      <c r="N50" s="11">
        <f t="shared" si="5"/>
        <v>226869.57161506798</v>
      </c>
    </row>
    <row r="51" spans="5:14" ht="12.75">
      <c r="E51" s="29">
        <f t="shared" si="6"/>
        <v>8.166666666666671</v>
      </c>
      <c r="F51" s="7">
        <f t="shared" si="0"/>
        <v>0.6065498980887215</v>
      </c>
      <c r="G51" s="11">
        <f t="shared" si="1"/>
        <v>0.45100358146637515</v>
      </c>
      <c r="H51" s="8">
        <f t="shared" si="7"/>
        <v>3.6831959153087324</v>
      </c>
      <c r="J51" s="29">
        <f t="shared" si="8"/>
        <v>8.166666666666671</v>
      </c>
      <c r="K51" s="7">
        <f t="shared" si="2"/>
        <v>319291.6666666667</v>
      </c>
      <c r="L51" s="11">
        <f t="shared" si="3"/>
        <v>237411.11102778759</v>
      </c>
      <c r="M51" s="7">
        <f t="shared" si="4"/>
        <v>303274.9490443608</v>
      </c>
      <c r="N51" s="11">
        <f t="shared" si="5"/>
        <v>225501.79073318758</v>
      </c>
    </row>
    <row r="52" spans="5:14" ht="12.75">
      <c r="E52" s="29">
        <f t="shared" si="6"/>
        <v>8.333333333333337</v>
      </c>
      <c r="F52" s="7">
        <f t="shared" si="0"/>
        <v>0.6065498980887215</v>
      </c>
      <c r="G52" s="11">
        <f t="shared" si="1"/>
        <v>0.44828451221439114</v>
      </c>
      <c r="H52" s="8">
        <f t="shared" si="7"/>
        <v>3.7357042684532615</v>
      </c>
      <c r="J52" s="29">
        <f t="shared" si="8"/>
        <v>8.333333333333337</v>
      </c>
      <c r="K52" s="7">
        <f t="shared" si="2"/>
        <v>319291.6666666667</v>
      </c>
      <c r="L52" s="11">
        <f t="shared" si="3"/>
        <v>235979.7759373297</v>
      </c>
      <c r="M52" s="7">
        <f t="shared" si="4"/>
        <v>303274.9490443608</v>
      </c>
      <c r="N52" s="11">
        <f t="shared" si="5"/>
        <v>224142.2561071956</v>
      </c>
    </row>
    <row r="53" spans="5:14" ht="12.75">
      <c r="E53" s="29">
        <f t="shared" si="6"/>
        <v>8.500000000000004</v>
      </c>
      <c r="F53" s="7">
        <f t="shared" si="0"/>
        <v>0.6065498980887215</v>
      </c>
      <c r="G53" s="11">
        <f t="shared" si="1"/>
        <v>0.4455818360419767</v>
      </c>
      <c r="H53" s="8">
        <f t="shared" si="7"/>
        <v>3.787445606356804</v>
      </c>
      <c r="J53" s="29">
        <f t="shared" si="8"/>
        <v>8.500000000000004</v>
      </c>
      <c r="K53" s="7">
        <f t="shared" si="2"/>
        <v>319291.6666666667</v>
      </c>
      <c r="L53" s="11">
        <f t="shared" si="3"/>
        <v>234557.07026666732</v>
      </c>
      <c r="M53" s="7">
        <f t="shared" si="4"/>
        <v>303274.9490443608</v>
      </c>
      <c r="N53" s="11">
        <f t="shared" si="5"/>
        <v>222790.91802098838</v>
      </c>
    </row>
    <row r="54" spans="5:14" ht="12.75">
      <c r="E54" s="29">
        <f t="shared" si="6"/>
        <v>8.66666666666667</v>
      </c>
      <c r="F54" s="7">
        <f t="shared" si="0"/>
        <v>0.6065498980887215</v>
      </c>
      <c r="G54" s="11">
        <f t="shared" si="1"/>
        <v>0.4428954541163941</v>
      </c>
      <c r="H54" s="8">
        <f t="shared" si="7"/>
        <v>3.83842726900875</v>
      </c>
      <c r="J54" s="29">
        <f t="shared" si="8"/>
        <v>8.66666666666667</v>
      </c>
      <c r="K54" s="7">
        <f t="shared" si="2"/>
        <v>319291.6666666667</v>
      </c>
      <c r="L54" s="11">
        <f t="shared" si="3"/>
        <v>233142.94198962816</v>
      </c>
      <c r="M54" s="7">
        <f t="shared" si="4"/>
        <v>303274.9490443608</v>
      </c>
      <c r="N54" s="11">
        <f t="shared" si="5"/>
        <v>221447.72705819708</v>
      </c>
    </row>
    <row r="55" spans="5:14" ht="12.75">
      <c r="E55" s="29">
        <f t="shared" si="6"/>
        <v>8.833333333333336</v>
      </c>
      <c r="F55" s="7">
        <f t="shared" si="0"/>
        <v>0.6065498980887215</v>
      </c>
      <c r="G55" s="11">
        <f t="shared" si="1"/>
        <v>0.4402252682007616</v>
      </c>
      <c r="H55" s="8">
        <f t="shared" si="7"/>
        <v>3.888656535773395</v>
      </c>
      <c r="J55" s="29">
        <f t="shared" si="8"/>
        <v>8.833333333333336</v>
      </c>
      <c r="K55" s="7">
        <f t="shared" si="2"/>
        <v>319291.6666666667</v>
      </c>
      <c r="L55" s="11">
        <f t="shared" si="3"/>
        <v>231737.33939370216</v>
      </c>
      <c r="M55" s="7">
        <f t="shared" si="4"/>
        <v>303274.9490443608</v>
      </c>
      <c r="N55" s="11">
        <f t="shared" si="5"/>
        <v>220112.63410038082</v>
      </c>
    </row>
    <row r="56" spans="5:14" ht="12.75">
      <c r="E56" s="29">
        <f t="shared" si="6"/>
        <v>9.000000000000002</v>
      </c>
      <c r="F56" s="7">
        <f t="shared" si="0"/>
        <v>0.6065498980887215</v>
      </c>
      <c r="G56" s="11">
        <f t="shared" si="1"/>
        <v>0.4375711806504606</v>
      </c>
      <c r="H56" s="8">
        <f t="shared" si="7"/>
        <v>3.938140625854146</v>
      </c>
      <c r="J56" s="29">
        <f t="shared" si="8"/>
        <v>9.000000000000002</v>
      </c>
      <c r="K56" s="7">
        <f t="shared" si="2"/>
        <v>319291.6666666667</v>
      </c>
      <c r="L56" s="11">
        <f t="shared" si="3"/>
        <v>230340.21107815029</v>
      </c>
      <c r="M56" s="7">
        <f t="shared" si="4"/>
        <v>303274.9490443608</v>
      </c>
      <c r="N56" s="11">
        <f t="shared" si="5"/>
        <v>218785.59032523033</v>
      </c>
    </row>
    <row r="57" spans="5:14" ht="12.75">
      <c r="E57" s="29">
        <f t="shared" si="6"/>
        <v>9.166666666666668</v>
      </c>
      <c r="F57" s="7">
        <f t="shared" si="0"/>
        <v>0.6065498980887215</v>
      </c>
      <c r="G57" s="11">
        <f t="shared" si="1"/>
        <v>0.43493309440956524</v>
      </c>
      <c r="H57" s="8">
        <f t="shared" si="7"/>
        <v>3.9868866987543483</v>
      </c>
      <c r="J57" s="29">
        <f t="shared" si="8"/>
        <v>9.166666666666668</v>
      </c>
      <c r="K57" s="7">
        <f t="shared" si="2"/>
        <v>319291.6666666667</v>
      </c>
      <c r="L57" s="11">
        <f t="shared" si="3"/>
        <v>228951.50595212507</v>
      </c>
      <c r="M57" s="7">
        <f t="shared" si="4"/>
        <v>303274.9490443608</v>
      </c>
      <c r="N57" s="11">
        <f t="shared" si="5"/>
        <v>217466.54720478263</v>
      </c>
    </row>
    <row r="58" spans="5:14" ht="12.75">
      <c r="E58" s="29">
        <f t="shared" si="6"/>
        <v>9.333333333333334</v>
      </c>
      <c r="F58" s="7">
        <f t="shared" si="0"/>
        <v>0.6065498980887215</v>
      </c>
      <c r="G58" s="11">
        <f t="shared" si="1"/>
        <v>0.4323109130072941</v>
      </c>
      <c r="H58" s="8">
        <f t="shared" si="7"/>
        <v>4.034901854734745</v>
      </c>
      <c r="J58" s="29">
        <f t="shared" si="8"/>
        <v>9.333333333333334</v>
      </c>
      <c r="K58" s="7">
        <f t="shared" si="2"/>
        <v>319291.6666666667</v>
      </c>
      <c r="L58" s="11">
        <f t="shared" si="3"/>
        <v>227571.1732328027</v>
      </c>
      <c r="M58" s="7">
        <f t="shared" si="4"/>
        <v>303274.9490443608</v>
      </c>
      <c r="N58" s="11">
        <f t="shared" si="5"/>
        <v>216155.45650364706</v>
      </c>
    </row>
    <row r="59" spans="5:14" ht="12.75">
      <c r="E59" s="29">
        <f t="shared" si="6"/>
        <v>9.5</v>
      </c>
      <c r="F59" s="7">
        <f t="shared" si="0"/>
        <v>0.6065498980887215</v>
      </c>
      <c r="G59" s="11">
        <f t="shared" si="1"/>
        <v>0.42970454055447826</v>
      </c>
      <c r="H59" s="8">
        <f t="shared" si="7"/>
        <v>4.082193135267543</v>
      </c>
      <c r="J59" s="29">
        <f t="shared" si="8"/>
        <v>9.5</v>
      </c>
      <c r="K59" s="7">
        <f t="shared" si="2"/>
        <v>319291.6666666667</v>
      </c>
      <c r="L59" s="11">
        <f t="shared" si="3"/>
        <v>226199.162443524</v>
      </c>
      <c r="M59" s="7">
        <f t="shared" si="4"/>
        <v>303274.9490443608</v>
      </c>
      <c r="N59" s="11">
        <f t="shared" si="5"/>
        <v>214852.27027723915</v>
      </c>
    </row>
    <row r="60" spans="5:14" ht="12.75">
      <c r="E60" s="29">
        <f t="shared" si="6"/>
        <v>9.666666666666666</v>
      </c>
      <c r="F60" s="7">
        <f t="shared" si="0"/>
        <v>0.6065498980887215</v>
      </c>
      <c r="G60" s="11">
        <f t="shared" si="1"/>
        <v>0.4271138817400612</v>
      </c>
      <c r="H60" s="8">
        <f t="shared" si="7"/>
        <v>4.128767523487258</v>
      </c>
      <c r="J60" s="29">
        <f t="shared" si="8"/>
        <v>9.666666666666666</v>
      </c>
      <c r="K60" s="7">
        <f t="shared" si="2"/>
        <v>319291.6666666667</v>
      </c>
      <c r="L60" s="11">
        <f t="shared" si="3"/>
        <v>224835.4234119515</v>
      </c>
      <c r="M60" s="7">
        <f t="shared" si="4"/>
        <v>303274.9490443608</v>
      </c>
      <c r="N60" s="11">
        <f t="shared" si="5"/>
        <v>213556.94087003064</v>
      </c>
    </row>
    <row r="61" spans="5:14" ht="12.75">
      <c r="E61" s="29">
        <f t="shared" si="6"/>
        <v>9.833333333333332</v>
      </c>
      <c r="F61" s="7">
        <f t="shared" si="0"/>
        <v>0.6065498980887215</v>
      </c>
      <c r="G61" s="11">
        <f t="shared" si="1"/>
        <v>0.42453884182760776</v>
      </c>
      <c r="H61" s="8">
        <f t="shared" si="7"/>
        <v>4.174631944638143</v>
      </c>
      <c r="J61" s="29">
        <f t="shared" si="8"/>
        <v>9.833333333333332</v>
      </c>
      <c r="K61" s="7">
        <f t="shared" si="2"/>
        <v>319291.6666666667</v>
      </c>
      <c r="L61" s="11">
        <f t="shared" si="3"/>
        <v>223479.90626823218</v>
      </c>
      <c r="M61" s="7">
        <f t="shared" si="4"/>
        <v>303274.9490443608</v>
      </c>
      <c r="N61" s="11">
        <f t="shared" si="5"/>
        <v>212269.4209138039</v>
      </c>
    </row>
    <row r="62" spans="5:14" ht="12.75">
      <c r="E62" s="29">
        <f t="shared" si="6"/>
        <v>9.999999999999998</v>
      </c>
      <c r="F62" s="7">
        <f t="shared" si="0"/>
        <v>100.60654989808872</v>
      </c>
      <c r="G62" s="11">
        <f t="shared" si="1"/>
        <v>69.99240180657146</v>
      </c>
      <c r="H62" s="8">
        <f t="shared" si="7"/>
        <v>699.9240180657146</v>
      </c>
      <c r="J62" s="29">
        <f t="shared" si="8"/>
        <v>9.999999999999998</v>
      </c>
      <c r="K62" s="7">
        <f t="shared" si="2"/>
        <v>50319291.666666664</v>
      </c>
      <c r="L62" s="11">
        <f t="shared" si="3"/>
        <v>35007343.801402986</v>
      </c>
      <c r="M62" s="7">
        <f t="shared" si="4"/>
        <v>50303274.94904436</v>
      </c>
      <c r="N62" s="11">
        <f t="shared" si="5"/>
        <v>34996200.903285734</v>
      </c>
    </row>
    <row r="63" spans="5:14" ht="12.75">
      <c r="E63" s="29">
        <f t="shared" si="6"/>
        <v>0</v>
      </c>
      <c r="F63" s="7">
        <f t="shared" si="0"/>
        <v>0</v>
      </c>
      <c r="G63" s="11">
        <f t="shared" si="1"/>
        <v>0</v>
      </c>
      <c r="H63" s="8">
        <f t="shared" si="7"/>
        <v>0</v>
      </c>
      <c r="J63" s="29">
        <f t="shared" si="8"/>
        <v>0</v>
      </c>
      <c r="K63" s="7">
        <f t="shared" si="2"/>
        <v>0</v>
      </c>
      <c r="L63" s="11">
        <f t="shared" si="3"/>
        <v>0</v>
      </c>
      <c r="M63" s="7">
        <f t="shared" si="4"/>
        <v>0</v>
      </c>
      <c r="N63" s="11">
        <f t="shared" si="5"/>
        <v>0</v>
      </c>
    </row>
    <row r="64" spans="5:14" ht="12.75">
      <c r="E64" s="29">
        <f t="shared" si="6"/>
        <v>0</v>
      </c>
      <c r="F64" s="7">
        <f t="shared" si="0"/>
        <v>0</v>
      </c>
      <c r="G64" s="11">
        <f t="shared" si="1"/>
        <v>0</v>
      </c>
      <c r="H64" s="8">
        <f t="shared" si="7"/>
        <v>0</v>
      </c>
      <c r="J64" s="29">
        <f t="shared" si="8"/>
        <v>0</v>
      </c>
      <c r="K64" s="7">
        <f t="shared" si="2"/>
        <v>0</v>
      </c>
      <c r="L64" s="11">
        <f t="shared" si="3"/>
        <v>0</v>
      </c>
      <c r="M64" s="7">
        <f t="shared" si="4"/>
        <v>0</v>
      </c>
      <c r="N64" s="11">
        <f t="shared" si="5"/>
        <v>0</v>
      </c>
    </row>
    <row r="65" spans="5:14" ht="12.75">
      <c r="E65" s="29">
        <f t="shared" si="6"/>
        <v>0</v>
      </c>
      <c r="F65" s="7">
        <f t="shared" si="0"/>
        <v>0</v>
      </c>
      <c r="G65" s="11">
        <f t="shared" si="1"/>
        <v>0</v>
      </c>
      <c r="H65" s="8">
        <f t="shared" si="7"/>
        <v>0</v>
      </c>
      <c r="J65" s="29">
        <f t="shared" si="8"/>
        <v>0</v>
      </c>
      <c r="K65" s="7">
        <f t="shared" si="2"/>
        <v>0</v>
      </c>
      <c r="L65" s="11">
        <f t="shared" si="3"/>
        <v>0</v>
      </c>
      <c r="M65" s="7">
        <f t="shared" si="4"/>
        <v>0</v>
      </c>
      <c r="N65" s="11">
        <f t="shared" si="5"/>
        <v>0</v>
      </c>
    </row>
    <row r="66" spans="5:14" ht="12.75">
      <c r="E66" s="29">
        <f t="shared" si="6"/>
        <v>0</v>
      </c>
      <c r="F66" s="7">
        <f t="shared" si="0"/>
        <v>0</v>
      </c>
      <c r="G66" s="11">
        <f t="shared" si="1"/>
        <v>0</v>
      </c>
      <c r="H66" s="8">
        <f t="shared" si="7"/>
        <v>0</v>
      </c>
      <c r="J66" s="29">
        <f t="shared" si="8"/>
        <v>0</v>
      </c>
      <c r="K66" s="7">
        <f t="shared" si="2"/>
        <v>0</v>
      </c>
      <c r="L66" s="11">
        <f t="shared" si="3"/>
        <v>0</v>
      </c>
      <c r="M66" s="7">
        <f t="shared" si="4"/>
        <v>0</v>
      </c>
      <c r="N66" s="11">
        <f t="shared" si="5"/>
        <v>0</v>
      </c>
    </row>
    <row r="67" spans="5:14" ht="12.75">
      <c r="E67" s="29">
        <f t="shared" si="6"/>
        <v>0</v>
      </c>
      <c r="F67" s="7">
        <f aca="true" t="shared" si="9" ref="F67:F130">IF(E67=0,0,IF(E67=YrTM,FV*CR/Freq+FV,FV*CR/Freq))</f>
        <v>0</v>
      </c>
      <c r="G67" s="11">
        <f aca="true" t="shared" si="10" ref="G67:G130">F67/(1+CR/Freq)^(E67*Freq)</f>
        <v>0</v>
      </c>
      <c r="H67" s="8">
        <f t="shared" si="7"/>
        <v>0</v>
      </c>
      <c r="J67" s="29">
        <f t="shared" si="8"/>
        <v>0</v>
      </c>
      <c r="K67" s="7">
        <f aca="true" t="shared" si="11" ref="K67:K130">IF(J67=0,0,IF(J67=YrTM,Notional*SY/Freq+Notional,Notional*SY/Freq))</f>
        <v>0</v>
      </c>
      <c r="L67" s="11">
        <f aca="true" t="shared" si="12" ref="L67:L130">K67/(1+CR/Freq)^(J67*Freq)</f>
        <v>0</v>
      </c>
      <c r="M67" s="7">
        <f aca="true" t="shared" si="13" ref="M67:M130">IF(J67=0,0,IF(J67=YrTM,Notional*CR/Freq+Notional,Notional*CR/Freq))</f>
        <v>0</v>
      </c>
      <c r="N67" s="11">
        <f aca="true" t="shared" si="14" ref="N67:N130">M67/(1+CR/Freq)^(J67*Freq)</f>
        <v>0</v>
      </c>
    </row>
    <row r="68" spans="5:14" ht="12.75">
      <c r="E68" s="29">
        <f aca="true" t="shared" si="15" ref="E68:E131">IF(E67+(1/$C$14)&gt;$C$15,0,IF(E67=0,0,E67+(1/$C$14)))</f>
        <v>0</v>
      </c>
      <c r="F68" s="7">
        <f t="shared" si="9"/>
        <v>0</v>
      </c>
      <c r="G68" s="11">
        <f t="shared" si="10"/>
        <v>0</v>
      </c>
      <c r="H68" s="8">
        <f aca="true" t="shared" si="16" ref="H68:H131">G68*E68</f>
        <v>0</v>
      </c>
      <c r="J68" s="29">
        <f aca="true" t="shared" si="17" ref="J68:J131">IF(J67+(1/$C$14)&gt;$C$15,0,IF(J67=0,0,J67+(1/$C$14)))</f>
        <v>0</v>
      </c>
      <c r="K68" s="7">
        <f t="shared" si="11"/>
        <v>0</v>
      </c>
      <c r="L68" s="11">
        <f t="shared" si="12"/>
        <v>0</v>
      </c>
      <c r="M68" s="7">
        <f t="shared" si="13"/>
        <v>0</v>
      </c>
      <c r="N68" s="11">
        <f t="shared" si="14"/>
        <v>0</v>
      </c>
    </row>
    <row r="69" spans="5:14" ht="12.75">
      <c r="E69" s="29">
        <f t="shared" si="15"/>
        <v>0</v>
      </c>
      <c r="F69" s="7">
        <f t="shared" si="9"/>
        <v>0</v>
      </c>
      <c r="G69" s="11">
        <f t="shared" si="10"/>
        <v>0</v>
      </c>
      <c r="H69" s="8">
        <f t="shared" si="16"/>
        <v>0</v>
      </c>
      <c r="J69" s="29">
        <f t="shared" si="17"/>
        <v>0</v>
      </c>
      <c r="K69" s="7">
        <f t="shared" si="11"/>
        <v>0</v>
      </c>
      <c r="L69" s="11">
        <f t="shared" si="12"/>
        <v>0</v>
      </c>
      <c r="M69" s="7">
        <f t="shared" si="13"/>
        <v>0</v>
      </c>
      <c r="N69" s="11">
        <f t="shared" si="14"/>
        <v>0</v>
      </c>
    </row>
    <row r="70" spans="5:14" ht="12.75">
      <c r="E70" s="29">
        <f t="shared" si="15"/>
        <v>0</v>
      </c>
      <c r="F70" s="7">
        <f t="shared" si="9"/>
        <v>0</v>
      </c>
      <c r="G70" s="11">
        <f t="shared" si="10"/>
        <v>0</v>
      </c>
      <c r="H70" s="8">
        <f t="shared" si="16"/>
        <v>0</v>
      </c>
      <c r="J70" s="29">
        <f t="shared" si="17"/>
        <v>0</v>
      </c>
      <c r="K70" s="7">
        <f t="shared" si="11"/>
        <v>0</v>
      </c>
      <c r="L70" s="11">
        <f t="shared" si="12"/>
        <v>0</v>
      </c>
      <c r="M70" s="7">
        <f t="shared" si="13"/>
        <v>0</v>
      </c>
      <c r="N70" s="11">
        <f t="shared" si="14"/>
        <v>0</v>
      </c>
    </row>
    <row r="71" spans="5:14" ht="12.75">
      <c r="E71" s="29">
        <f t="shared" si="15"/>
        <v>0</v>
      </c>
      <c r="F71" s="7">
        <f t="shared" si="9"/>
        <v>0</v>
      </c>
      <c r="G71" s="11">
        <f t="shared" si="10"/>
        <v>0</v>
      </c>
      <c r="H71" s="8">
        <f t="shared" si="16"/>
        <v>0</v>
      </c>
      <c r="J71" s="29">
        <f t="shared" si="17"/>
        <v>0</v>
      </c>
      <c r="K71" s="7">
        <f t="shared" si="11"/>
        <v>0</v>
      </c>
      <c r="L71" s="11">
        <f t="shared" si="12"/>
        <v>0</v>
      </c>
      <c r="M71" s="7">
        <f t="shared" si="13"/>
        <v>0</v>
      </c>
      <c r="N71" s="11">
        <f t="shared" si="14"/>
        <v>0</v>
      </c>
    </row>
    <row r="72" spans="5:14" ht="12.75">
      <c r="E72" s="29">
        <f t="shared" si="15"/>
        <v>0</v>
      </c>
      <c r="F72" s="7">
        <f t="shared" si="9"/>
        <v>0</v>
      </c>
      <c r="G72" s="11">
        <f t="shared" si="10"/>
        <v>0</v>
      </c>
      <c r="H72" s="8">
        <f t="shared" si="16"/>
        <v>0</v>
      </c>
      <c r="J72" s="29">
        <f t="shared" si="17"/>
        <v>0</v>
      </c>
      <c r="K72" s="7">
        <f t="shared" si="11"/>
        <v>0</v>
      </c>
      <c r="L72" s="11">
        <f t="shared" si="12"/>
        <v>0</v>
      </c>
      <c r="M72" s="7">
        <f t="shared" si="13"/>
        <v>0</v>
      </c>
      <c r="N72" s="11">
        <f t="shared" si="14"/>
        <v>0</v>
      </c>
    </row>
    <row r="73" spans="5:14" ht="12.75">
      <c r="E73" s="29">
        <f t="shared" si="15"/>
        <v>0</v>
      </c>
      <c r="F73" s="7">
        <f t="shared" si="9"/>
        <v>0</v>
      </c>
      <c r="G73" s="11">
        <f t="shared" si="10"/>
        <v>0</v>
      </c>
      <c r="H73" s="8">
        <f t="shared" si="16"/>
        <v>0</v>
      </c>
      <c r="J73" s="29">
        <f t="shared" si="17"/>
        <v>0</v>
      </c>
      <c r="K73" s="7">
        <f t="shared" si="11"/>
        <v>0</v>
      </c>
      <c r="L73" s="11">
        <f t="shared" si="12"/>
        <v>0</v>
      </c>
      <c r="M73" s="7">
        <f t="shared" si="13"/>
        <v>0</v>
      </c>
      <c r="N73" s="11">
        <f t="shared" si="14"/>
        <v>0</v>
      </c>
    </row>
    <row r="74" spans="5:14" ht="12.75">
      <c r="E74" s="29">
        <f t="shared" si="15"/>
        <v>0</v>
      </c>
      <c r="F74" s="7">
        <f t="shared" si="9"/>
        <v>0</v>
      </c>
      <c r="G74" s="11">
        <f t="shared" si="10"/>
        <v>0</v>
      </c>
      <c r="H74" s="8">
        <f t="shared" si="16"/>
        <v>0</v>
      </c>
      <c r="J74" s="29">
        <f t="shared" si="17"/>
        <v>0</v>
      </c>
      <c r="K74" s="7">
        <f t="shared" si="11"/>
        <v>0</v>
      </c>
      <c r="L74" s="11">
        <f t="shared" si="12"/>
        <v>0</v>
      </c>
      <c r="M74" s="7">
        <f t="shared" si="13"/>
        <v>0</v>
      </c>
      <c r="N74" s="11">
        <f t="shared" si="14"/>
        <v>0</v>
      </c>
    </row>
    <row r="75" spans="5:14" ht="12.75">
      <c r="E75" s="29">
        <f t="shared" si="15"/>
        <v>0</v>
      </c>
      <c r="F75" s="7">
        <f t="shared" si="9"/>
        <v>0</v>
      </c>
      <c r="G75" s="11">
        <f t="shared" si="10"/>
        <v>0</v>
      </c>
      <c r="H75" s="8">
        <f t="shared" si="16"/>
        <v>0</v>
      </c>
      <c r="J75" s="29">
        <f t="shared" si="17"/>
        <v>0</v>
      </c>
      <c r="K75" s="7">
        <f t="shared" si="11"/>
        <v>0</v>
      </c>
      <c r="L75" s="11">
        <f t="shared" si="12"/>
        <v>0</v>
      </c>
      <c r="M75" s="7">
        <f t="shared" si="13"/>
        <v>0</v>
      </c>
      <c r="N75" s="11">
        <f t="shared" si="14"/>
        <v>0</v>
      </c>
    </row>
    <row r="76" spans="5:14" ht="12.75">
      <c r="E76" s="29">
        <f t="shared" si="15"/>
        <v>0</v>
      </c>
      <c r="F76" s="7">
        <f t="shared" si="9"/>
        <v>0</v>
      </c>
      <c r="G76" s="11">
        <f t="shared" si="10"/>
        <v>0</v>
      </c>
      <c r="H76" s="8">
        <f t="shared" si="16"/>
        <v>0</v>
      </c>
      <c r="J76" s="29">
        <f t="shared" si="17"/>
        <v>0</v>
      </c>
      <c r="K76" s="7">
        <f t="shared" si="11"/>
        <v>0</v>
      </c>
      <c r="L76" s="11">
        <f t="shared" si="12"/>
        <v>0</v>
      </c>
      <c r="M76" s="7">
        <f t="shared" si="13"/>
        <v>0</v>
      </c>
      <c r="N76" s="11">
        <f t="shared" si="14"/>
        <v>0</v>
      </c>
    </row>
    <row r="77" spans="5:14" ht="12.75">
      <c r="E77" s="29">
        <f t="shared" si="15"/>
        <v>0</v>
      </c>
      <c r="F77" s="7">
        <f t="shared" si="9"/>
        <v>0</v>
      </c>
      <c r="G77" s="11">
        <f t="shared" si="10"/>
        <v>0</v>
      </c>
      <c r="H77" s="8">
        <f t="shared" si="16"/>
        <v>0</v>
      </c>
      <c r="J77" s="29">
        <f t="shared" si="17"/>
        <v>0</v>
      </c>
      <c r="K77" s="7">
        <f t="shared" si="11"/>
        <v>0</v>
      </c>
      <c r="L77" s="11">
        <f t="shared" si="12"/>
        <v>0</v>
      </c>
      <c r="M77" s="7">
        <f t="shared" si="13"/>
        <v>0</v>
      </c>
      <c r="N77" s="11">
        <f t="shared" si="14"/>
        <v>0</v>
      </c>
    </row>
    <row r="78" spans="5:14" ht="12.75">
      <c r="E78" s="29">
        <f t="shared" si="15"/>
        <v>0</v>
      </c>
      <c r="F78" s="7">
        <f t="shared" si="9"/>
        <v>0</v>
      </c>
      <c r="G78" s="11">
        <f t="shared" si="10"/>
        <v>0</v>
      </c>
      <c r="H78" s="8">
        <f t="shared" si="16"/>
        <v>0</v>
      </c>
      <c r="J78" s="29">
        <f t="shared" si="17"/>
        <v>0</v>
      </c>
      <c r="K78" s="7">
        <f t="shared" si="11"/>
        <v>0</v>
      </c>
      <c r="L78" s="11">
        <f t="shared" si="12"/>
        <v>0</v>
      </c>
      <c r="M78" s="7">
        <f t="shared" si="13"/>
        <v>0</v>
      </c>
      <c r="N78" s="11">
        <f t="shared" si="14"/>
        <v>0</v>
      </c>
    </row>
    <row r="79" spans="5:14" ht="12.75">
      <c r="E79" s="29">
        <f t="shared" si="15"/>
        <v>0</v>
      </c>
      <c r="F79" s="7">
        <f t="shared" si="9"/>
        <v>0</v>
      </c>
      <c r="G79" s="11">
        <f t="shared" si="10"/>
        <v>0</v>
      </c>
      <c r="H79" s="8">
        <f t="shared" si="16"/>
        <v>0</v>
      </c>
      <c r="J79" s="29">
        <f t="shared" si="17"/>
        <v>0</v>
      </c>
      <c r="K79" s="7">
        <f t="shared" si="11"/>
        <v>0</v>
      </c>
      <c r="L79" s="11">
        <f t="shared" si="12"/>
        <v>0</v>
      </c>
      <c r="M79" s="7">
        <f t="shared" si="13"/>
        <v>0</v>
      </c>
      <c r="N79" s="11">
        <f t="shared" si="14"/>
        <v>0</v>
      </c>
    </row>
    <row r="80" spans="5:14" ht="12.75">
      <c r="E80" s="29">
        <f t="shared" si="15"/>
        <v>0</v>
      </c>
      <c r="F80" s="7">
        <f t="shared" si="9"/>
        <v>0</v>
      </c>
      <c r="G80" s="11">
        <f t="shared" si="10"/>
        <v>0</v>
      </c>
      <c r="H80" s="8">
        <f t="shared" si="16"/>
        <v>0</v>
      </c>
      <c r="J80" s="29">
        <f t="shared" si="17"/>
        <v>0</v>
      </c>
      <c r="K80" s="7">
        <f t="shared" si="11"/>
        <v>0</v>
      </c>
      <c r="L80" s="11">
        <f t="shared" si="12"/>
        <v>0</v>
      </c>
      <c r="M80" s="7">
        <f t="shared" si="13"/>
        <v>0</v>
      </c>
      <c r="N80" s="11">
        <f t="shared" si="14"/>
        <v>0</v>
      </c>
    </row>
    <row r="81" spans="5:14" ht="12.75">
      <c r="E81" s="29">
        <f t="shared" si="15"/>
        <v>0</v>
      </c>
      <c r="F81" s="7">
        <f t="shared" si="9"/>
        <v>0</v>
      </c>
      <c r="G81" s="11">
        <f t="shared" si="10"/>
        <v>0</v>
      </c>
      <c r="H81" s="8">
        <f t="shared" si="16"/>
        <v>0</v>
      </c>
      <c r="J81" s="29">
        <f t="shared" si="17"/>
        <v>0</v>
      </c>
      <c r="K81" s="7">
        <f t="shared" si="11"/>
        <v>0</v>
      </c>
      <c r="L81" s="11">
        <f t="shared" si="12"/>
        <v>0</v>
      </c>
      <c r="M81" s="7">
        <f t="shared" si="13"/>
        <v>0</v>
      </c>
      <c r="N81" s="11">
        <f t="shared" si="14"/>
        <v>0</v>
      </c>
    </row>
    <row r="82" spans="5:14" ht="12.75">
      <c r="E82" s="29">
        <f t="shared" si="15"/>
        <v>0</v>
      </c>
      <c r="F82" s="7">
        <f t="shared" si="9"/>
        <v>0</v>
      </c>
      <c r="G82" s="11">
        <f t="shared" si="10"/>
        <v>0</v>
      </c>
      <c r="H82" s="8">
        <f t="shared" si="16"/>
        <v>0</v>
      </c>
      <c r="J82" s="29">
        <f t="shared" si="17"/>
        <v>0</v>
      </c>
      <c r="K82" s="7">
        <f t="shared" si="11"/>
        <v>0</v>
      </c>
      <c r="L82" s="11">
        <f t="shared" si="12"/>
        <v>0</v>
      </c>
      <c r="M82" s="7">
        <f t="shared" si="13"/>
        <v>0</v>
      </c>
      <c r="N82" s="11">
        <f t="shared" si="14"/>
        <v>0</v>
      </c>
    </row>
    <row r="83" spans="5:14" ht="12.75">
      <c r="E83" s="29">
        <f t="shared" si="15"/>
        <v>0</v>
      </c>
      <c r="F83" s="7">
        <f t="shared" si="9"/>
        <v>0</v>
      </c>
      <c r="G83" s="11">
        <f t="shared" si="10"/>
        <v>0</v>
      </c>
      <c r="H83" s="8">
        <f t="shared" si="16"/>
        <v>0</v>
      </c>
      <c r="J83" s="29">
        <f t="shared" si="17"/>
        <v>0</v>
      </c>
      <c r="K83" s="7">
        <f t="shared" si="11"/>
        <v>0</v>
      </c>
      <c r="L83" s="11">
        <f t="shared" si="12"/>
        <v>0</v>
      </c>
      <c r="M83" s="7">
        <f t="shared" si="13"/>
        <v>0</v>
      </c>
      <c r="N83" s="11">
        <f t="shared" si="14"/>
        <v>0</v>
      </c>
    </row>
    <row r="84" spans="5:14" ht="12.75">
      <c r="E84" s="29">
        <f t="shared" si="15"/>
        <v>0</v>
      </c>
      <c r="F84" s="7">
        <f t="shared" si="9"/>
        <v>0</v>
      </c>
      <c r="G84" s="11">
        <f t="shared" si="10"/>
        <v>0</v>
      </c>
      <c r="H84" s="8">
        <f t="shared" si="16"/>
        <v>0</v>
      </c>
      <c r="J84" s="29">
        <f t="shared" si="17"/>
        <v>0</v>
      </c>
      <c r="K84" s="7">
        <f t="shared" si="11"/>
        <v>0</v>
      </c>
      <c r="L84" s="11">
        <f t="shared" si="12"/>
        <v>0</v>
      </c>
      <c r="M84" s="7">
        <f t="shared" si="13"/>
        <v>0</v>
      </c>
      <c r="N84" s="11">
        <f t="shared" si="14"/>
        <v>0</v>
      </c>
    </row>
    <row r="85" spans="5:14" ht="12.75">
      <c r="E85" s="29">
        <f t="shared" si="15"/>
        <v>0</v>
      </c>
      <c r="F85" s="7">
        <f t="shared" si="9"/>
        <v>0</v>
      </c>
      <c r="G85" s="11">
        <f t="shared" si="10"/>
        <v>0</v>
      </c>
      <c r="H85" s="8">
        <f t="shared" si="16"/>
        <v>0</v>
      </c>
      <c r="J85" s="29">
        <f t="shared" si="17"/>
        <v>0</v>
      </c>
      <c r="K85" s="7">
        <f t="shared" si="11"/>
        <v>0</v>
      </c>
      <c r="L85" s="11">
        <f t="shared" si="12"/>
        <v>0</v>
      </c>
      <c r="M85" s="7">
        <f t="shared" si="13"/>
        <v>0</v>
      </c>
      <c r="N85" s="11">
        <f t="shared" si="14"/>
        <v>0</v>
      </c>
    </row>
    <row r="86" spans="5:14" ht="12.75">
      <c r="E86" s="29">
        <f t="shared" si="15"/>
        <v>0</v>
      </c>
      <c r="F86" s="7">
        <f t="shared" si="9"/>
        <v>0</v>
      </c>
      <c r="G86" s="11">
        <f t="shared" si="10"/>
        <v>0</v>
      </c>
      <c r="H86" s="8">
        <f t="shared" si="16"/>
        <v>0</v>
      </c>
      <c r="J86" s="29">
        <f t="shared" si="17"/>
        <v>0</v>
      </c>
      <c r="K86" s="7">
        <f t="shared" si="11"/>
        <v>0</v>
      </c>
      <c r="L86" s="11">
        <f t="shared" si="12"/>
        <v>0</v>
      </c>
      <c r="M86" s="7">
        <f t="shared" si="13"/>
        <v>0</v>
      </c>
      <c r="N86" s="11">
        <f t="shared" si="14"/>
        <v>0</v>
      </c>
    </row>
    <row r="87" spans="5:14" ht="12.75">
      <c r="E87" s="29">
        <f t="shared" si="15"/>
        <v>0</v>
      </c>
      <c r="F87" s="7">
        <f t="shared" si="9"/>
        <v>0</v>
      </c>
      <c r="G87" s="11">
        <f t="shared" si="10"/>
        <v>0</v>
      </c>
      <c r="H87" s="8">
        <f t="shared" si="16"/>
        <v>0</v>
      </c>
      <c r="J87" s="29">
        <f t="shared" si="17"/>
        <v>0</v>
      </c>
      <c r="K87" s="7">
        <f t="shared" si="11"/>
        <v>0</v>
      </c>
      <c r="L87" s="11">
        <f t="shared" si="12"/>
        <v>0</v>
      </c>
      <c r="M87" s="7">
        <f t="shared" si="13"/>
        <v>0</v>
      </c>
      <c r="N87" s="11">
        <f t="shared" si="14"/>
        <v>0</v>
      </c>
    </row>
    <row r="88" spans="5:14" ht="12.75">
      <c r="E88" s="29">
        <f t="shared" si="15"/>
        <v>0</v>
      </c>
      <c r="F88" s="7">
        <f t="shared" si="9"/>
        <v>0</v>
      </c>
      <c r="G88" s="11">
        <f t="shared" si="10"/>
        <v>0</v>
      </c>
      <c r="H88" s="8">
        <f t="shared" si="16"/>
        <v>0</v>
      </c>
      <c r="J88" s="29">
        <f t="shared" si="17"/>
        <v>0</v>
      </c>
      <c r="K88" s="7">
        <f t="shared" si="11"/>
        <v>0</v>
      </c>
      <c r="L88" s="11">
        <f t="shared" si="12"/>
        <v>0</v>
      </c>
      <c r="M88" s="7">
        <f t="shared" si="13"/>
        <v>0</v>
      </c>
      <c r="N88" s="11">
        <f t="shared" si="14"/>
        <v>0</v>
      </c>
    </row>
    <row r="89" spans="5:14" ht="12.75">
      <c r="E89" s="29">
        <f t="shared" si="15"/>
        <v>0</v>
      </c>
      <c r="F89" s="7">
        <f t="shared" si="9"/>
        <v>0</v>
      </c>
      <c r="G89" s="11">
        <f t="shared" si="10"/>
        <v>0</v>
      </c>
      <c r="H89" s="8">
        <f t="shared" si="16"/>
        <v>0</v>
      </c>
      <c r="J89" s="29">
        <f t="shared" si="17"/>
        <v>0</v>
      </c>
      <c r="K89" s="7">
        <f t="shared" si="11"/>
        <v>0</v>
      </c>
      <c r="L89" s="11">
        <f t="shared" si="12"/>
        <v>0</v>
      </c>
      <c r="M89" s="7">
        <f t="shared" si="13"/>
        <v>0</v>
      </c>
      <c r="N89" s="11">
        <f t="shared" si="14"/>
        <v>0</v>
      </c>
    </row>
    <row r="90" spans="5:14" ht="12.75">
      <c r="E90" s="29">
        <f t="shared" si="15"/>
        <v>0</v>
      </c>
      <c r="F90" s="7">
        <f t="shared" si="9"/>
        <v>0</v>
      </c>
      <c r="G90" s="11">
        <f t="shared" si="10"/>
        <v>0</v>
      </c>
      <c r="H90" s="8">
        <f t="shared" si="16"/>
        <v>0</v>
      </c>
      <c r="J90" s="29">
        <f t="shared" si="17"/>
        <v>0</v>
      </c>
      <c r="K90" s="7">
        <f t="shared" si="11"/>
        <v>0</v>
      </c>
      <c r="L90" s="11">
        <f t="shared" si="12"/>
        <v>0</v>
      </c>
      <c r="M90" s="7">
        <f t="shared" si="13"/>
        <v>0</v>
      </c>
      <c r="N90" s="11">
        <f t="shared" si="14"/>
        <v>0</v>
      </c>
    </row>
    <row r="91" spans="5:14" ht="12.75">
      <c r="E91" s="29">
        <f t="shared" si="15"/>
        <v>0</v>
      </c>
      <c r="F91" s="7">
        <f t="shared" si="9"/>
        <v>0</v>
      </c>
      <c r="G91" s="11">
        <f t="shared" si="10"/>
        <v>0</v>
      </c>
      <c r="H91" s="8">
        <f t="shared" si="16"/>
        <v>0</v>
      </c>
      <c r="J91" s="29">
        <f t="shared" si="17"/>
        <v>0</v>
      </c>
      <c r="K91" s="7">
        <f t="shared" si="11"/>
        <v>0</v>
      </c>
      <c r="L91" s="11">
        <f t="shared" si="12"/>
        <v>0</v>
      </c>
      <c r="M91" s="7">
        <f t="shared" si="13"/>
        <v>0</v>
      </c>
      <c r="N91" s="11">
        <f t="shared" si="14"/>
        <v>0</v>
      </c>
    </row>
    <row r="92" spans="5:14" ht="12.75">
      <c r="E92" s="29">
        <f t="shared" si="15"/>
        <v>0</v>
      </c>
      <c r="F92" s="7">
        <f t="shared" si="9"/>
        <v>0</v>
      </c>
      <c r="G92" s="11">
        <f t="shared" si="10"/>
        <v>0</v>
      </c>
      <c r="H92" s="8">
        <f t="shared" si="16"/>
        <v>0</v>
      </c>
      <c r="J92" s="29">
        <f t="shared" si="17"/>
        <v>0</v>
      </c>
      <c r="K92" s="7">
        <f t="shared" si="11"/>
        <v>0</v>
      </c>
      <c r="L92" s="11">
        <f t="shared" si="12"/>
        <v>0</v>
      </c>
      <c r="M92" s="7">
        <f t="shared" si="13"/>
        <v>0</v>
      </c>
      <c r="N92" s="11">
        <f t="shared" si="14"/>
        <v>0</v>
      </c>
    </row>
    <row r="93" spans="5:14" ht="12.75">
      <c r="E93" s="29">
        <f t="shared" si="15"/>
        <v>0</v>
      </c>
      <c r="F93" s="7">
        <f t="shared" si="9"/>
        <v>0</v>
      </c>
      <c r="G93" s="11">
        <f t="shared" si="10"/>
        <v>0</v>
      </c>
      <c r="H93" s="8">
        <f t="shared" si="16"/>
        <v>0</v>
      </c>
      <c r="J93" s="29">
        <f t="shared" si="17"/>
        <v>0</v>
      </c>
      <c r="K93" s="7">
        <f t="shared" si="11"/>
        <v>0</v>
      </c>
      <c r="L93" s="11">
        <f t="shared" si="12"/>
        <v>0</v>
      </c>
      <c r="M93" s="7">
        <f t="shared" si="13"/>
        <v>0</v>
      </c>
      <c r="N93" s="11">
        <f t="shared" si="14"/>
        <v>0</v>
      </c>
    </row>
    <row r="94" spans="5:14" ht="12.75">
      <c r="E94" s="29">
        <f t="shared" si="15"/>
        <v>0</v>
      </c>
      <c r="F94" s="7">
        <f t="shared" si="9"/>
        <v>0</v>
      </c>
      <c r="G94" s="11">
        <f t="shared" si="10"/>
        <v>0</v>
      </c>
      <c r="H94" s="8">
        <f t="shared" si="16"/>
        <v>0</v>
      </c>
      <c r="J94" s="29">
        <f t="shared" si="17"/>
        <v>0</v>
      </c>
      <c r="K94" s="7">
        <f t="shared" si="11"/>
        <v>0</v>
      </c>
      <c r="L94" s="11">
        <f t="shared" si="12"/>
        <v>0</v>
      </c>
      <c r="M94" s="7">
        <f t="shared" si="13"/>
        <v>0</v>
      </c>
      <c r="N94" s="11">
        <f t="shared" si="14"/>
        <v>0</v>
      </c>
    </row>
    <row r="95" spans="5:14" ht="12.75">
      <c r="E95" s="29">
        <f t="shared" si="15"/>
        <v>0</v>
      </c>
      <c r="F95" s="7">
        <f t="shared" si="9"/>
        <v>0</v>
      </c>
      <c r="G95" s="11">
        <f t="shared" si="10"/>
        <v>0</v>
      </c>
      <c r="H95" s="8">
        <f t="shared" si="16"/>
        <v>0</v>
      </c>
      <c r="J95" s="29">
        <f t="shared" si="17"/>
        <v>0</v>
      </c>
      <c r="K95" s="7">
        <f t="shared" si="11"/>
        <v>0</v>
      </c>
      <c r="L95" s="11">
        <f t="shared" si="12"/>
        <v>0</v>
      </c>
      <c r="M95" s="7">
        <f t="shared" si="13"/>
        <v>0</v>
      </c>
      <c r="N95" s="11">
        <f t="shared" si="14"/>
        <v>0</v>
      </c>
    </row>
    <row r="96" spans="5:14" ht="12.75">
      <c r="E96" s="29">
        <f t="shared" si="15"/>
        <v>0</v>
      </c>
      <c r="F96" s="7">
        <f t="shared" si="9"/>
        <v>0</v>
      </c>
      <c r="G96" s="11">
        <f t="shared" si="10"/>
        <v>0</v>
      </c>
      <c r="H96" s="8">
        <f t="shared" si="16"/>
        <v>0</v>
      </c>
      <c r="J96" s="29">
        <f t="shared" si="17"/>
        <v>0</v>
      </c>
      <c r="K96" s="7">
        <f t="shared" si="11"/>
        <v>0</v>
      </c>
      <c r="L96" s="11">
        <f t="shared" si="12"/>
        <v>0</v>
      </c>
      <c r="M96" s="7">
        <f t="shared" si="13"/>
        <v>0</v>
      </c>
      <c r="N96" s="11">
        <f t="shared" si="14"/>
        <v>0</v>
      </c>
    </row>
    <row r="97" spans="5:14" ht="12.75">
      <c r="E97" s="29">
        <f t="shared" si="15"/>
        <v>0</v>
      </c>
      <c r="F97" s="7">
        <f t="shared" si="9"/>
        <v>0</v>
      </c>
      <c r="G97" s="11">
        <f t="shared" si="10"/>
        <v>0</v>
      </c>
      <c r="H97" s="8">
        <f t="shared" si="16"/>
        <v>0</v>
      </c>
      <c r="J97" s="29">
        <f t="shared" si="17"/>
        <v>0</v>
      </c>
      <c r="K97" s="7">
        <f t="shared" si="11"/>
        <v>0</v>
      </c>
      <c r="L97" s="11">
        <f t="shared" si="12"/>
        <v>0</v>
      </c>
      <c r="M97" s="7">
        <f t="shared" si="13"/>
        <v>0</v>
      </c>
      <c r="N97" s="11">
        <f t="shared" si="14"/>
        <v>0</v>
      </c>
    </row>
    <row r="98" spans="5:14" ht="12.75">
      <c r="E98" s="29">
        <f t="shared" si="15"/>
        <v>0</v>
      </c>
      <c r="F98" s="7">
        <f t="shared" si="9"/>
        <v>0</v>
      </c>
      <c r="G98" s="11">
        <f t="shared" si="10"/>
        <v>0</v>
      </c>
      <c r="H98" s="8">
        <f t="shared" si="16"/>
        <v>0</v>
      </c>
      <c r="J98" s="29">
        <f t="shared" si="17"/>
        <v>0</v>
      </c>
      <c r="K98" s="7">
        <f t="shared" si="11"/>
        <v>0</v>
      </c>
      <c r="L98" s="11">
        <f t="shared" si="12"/>
        <v>0</v>
      </c>
      <c r="M98" s="7">
        <f t="shared" si="13"/>
        <v>0</v>
      </c>
      <c r="N98" s="11">
        <f t="shared" si="14"/>
        <v>0</v>
      </c>
    </row>
    <row r="99" spans="5:14" ht="12.75">
      <c r="E99" s="29">
        <f t="shared" si="15"/>
        <v>0</v>
      </c>
      <c r="F99" s="7">
        <f t="shared" si="9"/>
        <v>0</v>
      </c>
      <c r="G99" s="11">
        <f t="shared" si="10"/>
        <v>0</v>
      </c>
      <c r="H99" s="8">
        <f t="shared" si="16"/>
        <v>0</v>
      </c>
      <c r="J99" s="29">
        <f t="shared" si="17"/>
        <v>0</v>
      </c>
      <c r="K99" s="7">
        <f t="shared" si="11"/>
        <v>0</v>
      </c>
      <c r="L99" s="11">
        <f t="shared" si="12"/>
        <v>0</v>
      </c>
      <c r="M99" s="7">
        <f t="shared" si="13"/>
        <v>0</v>
      </c>
      <c r="N99" s="11">
        <f t="shared" si="14"/>
        <v>0</v>
      </c>
    </row>
    <row r="100" spans="5:14" ht="12.75">
      <c r="E100" s="29">
        <f t="shared" si="15"/>
        <v>0</v>
      </c>
      <c r="F100" s="7">
        <f t="shared" si="9"/>
        <v>0</v>
      </c>
      <c r="G100" s="11">
        <f t="shared" si="10"/>
        <v>0</v>
      </c>
      <c r="H100" s="8">
        <f t="shared" si="16"/>
        <v>0</v>
      </c>
      <c r="J100" s="29">
        <f t="shared" si="17"/>
        <v>0</v>
      </c>
      <c r="K100" s="7">
        <f t="shared" si="11"/>
        <v>0</v>
      </c>
      <c r="L100" s="11">
        <f t="shared" si="12"/>
        <v>0</v>
      </c>
      <c r="M100" s="7">
        <f t="shared" si="13"/>
        <v>0</v>
      </c>
      <c r="N100" s="11">
        <f t="shared" si="14"/>
        <v>0</v>
      </c>
    </row>
    <row r="101" spans="5:14" ht="12.75">
      <c r="E101" s="29">
        <f t="shared" si="15"/>
        <v>0</v>
      </c>
      <c r="F101" s="7">
        <f t="shared" si="9"/>
        <v>0</v>
      </c>
      <c r="G101" s="11">
        <f t="shared" si="10"/>
        <v>0</v>
      </c>
      <c r="H101" s="8">
        <f t="shared" si="16"/>
        <v>0</v>
      </c>
      <c r="J101" s="29">
        <f t="shared" si="17"/>
        <v>0</v>
      </c>
      <c r="K101" s="7">
        <f t="shared" si="11"/>
        <v>0</v>
      </c>
      <c r="L101" s="11">
        <f t="shared" si="12"/>
        <v>0</v>
      </c>
      <c r="M101" s="7">
        <f t="shared" si="13"/>
        <v>0</v>
      </c>
      <c r="N101" s="11">
        <f t="shared" si="14"/>
        <v>0</v>
      </c>
    </row>
    <row r="102" spans="5:14" ht="12.75">
      <c r="E102" s="29">
        <f t="shared" si="15"/>
        <v>0</v>
      </c>
      <c r="F102" s="7">
        <f t="shared" si="9"/>
        <v>0</v>
      </c>
      <c r="G102" s="11">
        <f t="shared" si="10"/>
        <v>0</v>
      </c>
      <c r="H102" s="8">
        <f t="shared" si="16"/>
        <v>0</v>
      </c>
      <c r="J102" s="29">
        <f t="shared" si="17"/>
        <v>0</v>
      </c>
      <c r="K102" s="7">
        <f t="shared" si="11"/>
        <v>0</v>
      </c>
      <c r="L102" s="11">
        <f t="shared" si="12"/>
        <v>0</v>
      </c>
      <c r="M102" s="7">
        <f t="shared" si="13"/>
        <v>0</v>
      </c>
      <c r="N102" s="11">
        <f t="shared" si="14"/>
        <v>0</v>
      </c>
    </row>
    <row r="103" spans="5:14" ht="12.75">
      <c r="E103" s="29">
        <f t="shared" si="15"/>
        <v>0</v>
      </c>
      <c r="F103" s="7">
        <f t="shared" si="9"/>
        <v>0</v>
      </c>
      <c r="G103" s="11">
        <f t="shared" si="10"/>
        <v>0</v>
      </c>
      <c r="H103" s="8">
        <f t="shared" si="16"/>
        <v>0</v>
      </c>
      <c r="J103" s="29">
        <f t="shared" si="17"/>
        <v>0</v>
      </c>
      <c r="K103" s="7">
        <f t="shared" si="11"/>
        <v>0</v>
      </c>
      <c r="L103" s="11">
        <f t="shared" si="12"/>
        <v>0</v>
      </c>
      <c r="M103" s="7">
        <f t="shared" si="13"/>
        <v>0</v>
      </c>
      <c r="N103" s="11">
        <f t="shared" si="14"/>
        <v>0</v>
      </c>
    </row>
    <row r="104" spans="5:14" ht="12.75">
      <c r="E104" s="29">
        <f t="shared" si="15"/>
        <v>0</v>
      </c>
      <c r="F104" s="7">
        <f t="shared" si="9"/>
        <v>0</v>
      </c>
      <c r="G104" s="11">
        <f t="shared" si="10"/>
        <v>0</v>
      </c>
      <c r="H104" s="8">
        <f t="shared" si="16"/>
        <v>0</v>
      </c>
      <c r="J104" s="29">
        <f t="shared" si="17"/>
        <v>0</v>
      </c>
      <c r="K104" s="7">
        <f t="shared" si="11"/>
        <v>0</v>
      </c>
      <c r="L104" s="11">
        <f t="shared" si="12"/>
        <v>0</v>
      </c>
      <c r="M104" s="7">
        <f t="shared" si="13"/>
        <v>0</v>
      </c>
      <c r="N104" s="11">
        <f t="shared" si="14"/>
        <v>0</v>
      </c>
    </row>
    <row r="105" spans="5:14" ht="12.75">
      <c r="E105" s="29">
        <f t="shared" si="15"/>
        <v>0</v>
      </c>
      <c r="F105" s="7">
        <f t="shared" si="9"/>
        <v>0</v>
      </c>
      <c r="G105" s="11">
        <f t="shared" si="10"/>
        <v>0</v>
      </c>
      <c r="H105" s="8">
        <f t="shared" si="16"/>
        <v>0</v>
      </c>
      <c r="J105" s="29">
        <f t="shared" si="17"/>
        <v>0</v>
      </c>
      <c r="K105" s="7">
        <f t="shared" si="11"/>
        <v>0</v>
      </c>
      <c r="L105" s="11">
        <f t="shared" si="12"/>
        <v>0</v>
      </c>
      <c r="M105" s="7">
        <f t="shared" si="13"/>
        <v>0</v>
      </c>
      <c r="N105" s="11">
        <f t="shared" si="14"/>
        <v>0</v>
      </c>
    </row>
    <row r="106" spans="5:14" ht="12.75">
      <c r="E106" s="29">
        <f t="shared" si="15"/>
        <v>0</v>
      </c>
      <c r="F106" s="7">
        <f t="shared" si="9"/>
        <v>0</v>
      </c>
      <c r="G106" s="11">
        <f t="shared" si="10"/>
        <v>0</v>
      </c>
      <c r="H106" s="8">
        <f t="shared" si="16"/>
        <v>0</v>
      </c>
      <c r="J106" s="29">
        <f t="shared" si="17"/>
        <v>0</v>
      </c>
      <c r="K106" s="7">
        <f t="shared" si="11"/>
        <v>0</v>
      </c>
      <c r="L106" s="11">
        <f t="shared" si="12"/>
        <v>0</v>
      </c>
      <c r="M106" s="7">
        <f t="shared" si="13"/>
        <v>0</v>
      </c>
      <c r="N106" s="11">
        <f t="shared" si="14"/>
        <v>0</v>
      </c>
    </row>
    <row r="107" spans="5:14" ht="12.75">
      <c r="E107" s="29">
        <f t="shared" si="15"/>
        <v>0</v>
      </c>
      <c r="F107" s="7">
        <f t="shared" si="9"/>
        <v>0</v>
      </c>
      <c r="G107" s="11">
        <f t="shared" si="10"/>
        <v>0</v>
      </c>
      <c r="H107" s="8">
        <f t="shared" si="16"/>
        <v>0</v>
      </c>
      <c r="J107" s="29">
        <f t="shared" si="17"/>
        <v>0</v>
      </c>
      <c r="K107" s="7">
        <f t="shared" si="11"/>
        <v>0</v>
      </c>
      <c r="L107" s="11">
        <f t="shared" si="12"/>
        <v>0</v>
      </c>
      <c r="M107" s="7">
        <f t="shared" si="13"/>
        <v>0</v>
      </c>
      <c r="N107" s="11">
        <f t="shared" si="14"/>
        <v>0</v>
      </c>
    </row>
    <row r="108" spans="5:14" ht="12.75">
      <c r="E108" s="29">
        <f t="shared" si="15"/>
        <v>0</v>
      </c>
      <c r="F108" s="7">
        <f t="shared" si="9"/>
        <v>0</v>
      </c>
      <c r="G108" s="11">
        <f t="shared" si="10"/>
        <v>0</v>
      </c>
      <c r="H108" s="8">
        <f t="shared" si="16"/>
        <v>0</v>
      </c>
      <c r="J108" s="29">
        <f t="shared" si="17"/>
        <v>0</v>
      </c>
      <c r="K108" s="7">
        <f t="shared" si="11"/>
        <v>0</v>
      </c>
      <c r="L108" s="11">
        <f t="shared" si="12"/>
        <v>0</v>
      </c>
      <c r="M108" s="7">
        <f t="shared" si="13"/>
        <v>0</v>
      </c>
      <c r="N108" s="11">
        <f t="shared" si="14"/>
        <v>0</v>
      </c>
    </row>
    <row r="109" spans="5:14" ht="12.75">
      <c r="E109" s="29">
        <f t="shared" si="15"/>
        <v>0</v>
      </c>
      <c r="F109" s="7">
        <f t="shared" si="9"/>
        <v>0</v>
      </c>
      <c r="G109" s="11">
        <f t="shared" si="10"/>
        <v>0</v>
      </c>
      <c r="H109" s="8">
        <f t="shared" si="16"/>
        <v>0</v>
      </c>
      <c r="J109" s="29">
        <f t="shared" si="17"/>
        <v>0</v>
      </c>
      <c r="K109" s="7">
        <f t="shared" si="11"/>
        <v>0</v>
      </c>
      <c r="L109" s="11">
        <f t="shared" si="12"/>
        <v>0</v>
      </c>
      <c r="M109" s="7">
        <f t="shared" si="13"/>
        <v>0</v>
      </c>
      <c r="N109" s="11">
        <f t="shared" si="14"/>
        <v>0</v>
      </c>
    </row>
    <row r="110" spans="5:14" ht="12.75">
      <c r="E110" s="29">
        <f t="shared" si="15"/>
        <v>0</v>
      </c>
      <c r="F110" s="7">
        <f t="shared" si="9"/>
        <v>0</v>
      </c>
      <c r="G110" s="11">
        <f t="shared" si="10"/>
        <v>0</v>
      </c>
      <c r="H110" s="8">
        <f t="shared" si="16"/>
        <v>0</v>
      </c>
      <c r="J110" s="29">
        <f t="shared" si="17"/>
        <v>0</v>
      </c>
      <c r="K110" s="7">
        <f t="shared" si="11"/>
        <v>0</v>
      </c>
      <c r="L110" s="11">
        <f t="shared" si="12"/>
        <v>0</v>
      </c>
      <c r="M110" s="7">
        <f t="shared" si="13"/>
        <v>0</v>
      </c>
      <c r="N110" s="11">
        <f t="shared" si="14"/>
        <v>0</v>
      </c>
    </row>
    <row r="111" spans="5:14" ht="12.75">
      <c r="E111" s="29">
        <f t="shared" si="15"/>
        <v>0</v>
      </c>
      <c r="F111" s="7">
        <f t="shared" si="9"/>
        <v>0</v>
      </c>
      <c r="G111" s="11">
        <f t="shared" si="10"/>
        <v>0</v>
      </c>
      <c r="H111" s="8">
        <f t="shared" si="16"/>
        <v>0</v>
      </c>
      <c r="J111" s="29">
        <f t="shared" si="17"/>
        <v>0</v>
      </c>
      <c r="K111" s="7">
        <f t="shared" si="11"/>
        <v>0</v>
      </c>
      <c r="L111" s="11">
        <f t="shared" si="12"/>
        <v>0</v>
      </c>
      <c r="M111" s="7">
        <f t="shared" si="13"/>
        <v>0</v>
      </c>
      <c r="N111" s="11">
        <f t="shared" si="14"/>
        <v>0</v>
      </c>
    </row>
    <row r="112" spans="5:14" ht="12.75">
      <c r="E112" s="29">
        <f t="shared" si="15"/>
        <v>0</v>
      </c>
      <c r="F112" s="7">
        <f t="shared" si="9"/>
        <v>0</v>
      </c>
      <c r="G112" s="11">
        <f t="shared" si="10"/>
        <v>0</v>
      </c>
      <c r="H112" s="8">
        <f t="shared" si="16"/>
        <v>0</v>
      </c>
      <c r="J112" s="29">
        <f t="shared" si="17"/>
        <v>0</v>
      </c>
      <c r="K112" s="7">
        <f t="shared" si="11"/>
        <v>0</v>
      </c>
      <c r="L112" s="11">
        <f t="shared" si="12"/>
        <v>0</v>
      </c>
      <c r="M112" s="7">
        <f t="shared" si="13"/>
        <v>0</v>
      </c>
      <c r="N112" s="11">
        <f t="shared" si="14"/>
        <v>0</v>
      </c>
    </row>
    <row r="113" spans="5:14" ht="12.75">
      <c r="E113" s="29">
        <f t="shared" si="15"/>
        <v>0</v>
      </c>
      <c r="F113" s="7">
        <f t="shared" si="9"/>
        <v>0</v>
      </c>
      <c r="G113" s="11">
        <f t="shared" si="10"/>
        <v>0</v>
      </c>
      <c r="H113" s="8">
        <f t="shared" si="16"/>
        <v>0</v>
      </c>
      <c r="J113" s="29">
        <f t="shared" si="17"/>
        <v>0</v>
      </c>
      <c r="K113" s="7">
        <f t="shared" si="11"/>
        <v>0</v>
      </c>
      <c r="L113" s="11">
        <f t="shared" si="12"/>
        <v>0</v>
      </c>
      <c r="M113" s="7">
        <f t="shared" si="13"/>
        <v>0</v>
      </c>
      <c r="N113" s="11">
        <f t="shared" si="14"/>
        <v>0</v>
      </c>
    </row>
    <row r="114" spans="5:14" ht="12.75">
      <c r="E114" s="29">
        <f t="shared" si="15"/>
        <v>0</v>
      </c>
      <c r="F114" s="7">
        <f t="shared" si="9"/>
        <v>0</v>
      </c>
      <c r="G114" s="11">
        <f t="shared" si="10"/>
        <v>0</v>
      </c>
      <c r="H114" s="8">
        <f t="shared" si="16"/>
        <v>0</v>
      </c>
      <c r="J114" s="29">
        <f t="shared" si="17"/>
        <v>0</v>
      </c>
      <c r="K114" s="7">
        <f t="shared" si="11"/>
        <v>0</v>
      </c>
      <c r="L114" s="11">
        <f t="shared" si="12"/>
        <v>0</v>
      </c>
      <c r="M114" s="7">
        <f t="shared" si="13"/>
        <v>0</v>
      </c>
      <c r="N114" s="11">
        <f t="shared" si="14"/>
        <v>0</v>
      </c>
    </row>
    <row r="115" spans="5:14" ht="12.75">
      <c r="E115" s="29">
        <f t="shared" si="15"/>
        <v>0</v>
      </c>
      <c r="F115" s="7">
        <f t="shared" si="9"/>
        <v>0</v>
      </c>
      <c r="G115" s="11">
        <f t="shared" si="10"/>
        <v>0</v>
      </c>
      <c r="H115" s="8">
        <f t="shared" si="16"/>
        <v>0</v>
      </c>
      <c r="J115" s="29">
        <f t="shared" si="17"/>
        <v>0</v>
      </c>
      <c r="K115" s="7">
        <f t="shared" si="11"/>
        <v>0</v>
      </c>
      <c r="L115" s="11">
        <f t="shared" si="12"/>
        <v>0</v>
      </c>
      <c r="M115" s="7">
        <f t="shared" si="13"/>
        <v>0</v>
      </c>
      <c r="N115" s="11">
        <f t="shared" si="14"/>
        <v>0</v>
      </c>
    </row>
    <row r="116" spans="5:14" ht="12.75">
      <c r="E116" s="29">
        <f t="shared" si="15"/>
        <v>0</v>
      </c>
      <c r="F116" s="7">
        <f t="shared" si="9"/>
        <v>0</v>
      </c>
      <c r="G116" s="11">
        <f t="shared" si="10"/>
        <v>0</v>
      </c>
      <c r="H116" s="8">
        <f t="shared" si="16"/>
        <v>0</v>
      </c>
      <c r="J116" s="29">
        <f t="shared" si="17"/>
        <v>0</v>
      </c>
      <c r="K116" s="7">
        <f t="shared" si="11"/>
        <v>0</v>
      </c>
      <c r="L116" s="11">
        <f t="shared" si="12"/>
        <v>0</v>
      </c>
      <c r="M116" s="7">
        <f t="shared" si="13"/>
        <v>0</v>
      </c>
      <c r="N116" s="11">
        <f t="shared" si="14"/>
        <v>0</v>
      </c>
    </row>
    <row r="117" spans="5:14" ht="12.75">
      <c r="E117" s="29">
        <f t="shared" si="15"/>
        <v>0</v>
      </c>
      <c r="F117" s="7">
        <f t="shared" si="9"/>
        <v>0</v>
      </c>
      <c r="G117" s="11">
        <f t="shared" si="10"/>
        <v>0</v>
      </c>
      <c r="H117" s="8">
        <f t="shared" si="16"/>
        <v>0</v>
      </c>
      <c r="J117" s="29">
        <f t="shared" si="17"/>
        <v>0</v>
      </c>
      <c r="K117" s="7">
        <f t="shared" si="11"/>
        <v>0</v>
      </c>
      <c r="L117" s="11">
        <f t="shared" si="12"/>
        <v>0</v>
      </c>
      <c r="M117" s="7">
        <f t="shared" si="13"/>
        <v>0</v>
      </c>
      <c r="N117" s="11">
        <f t="shared" si="14"/>
        <v>0</v>
      </c>
    </row>
    <row r="118" spans="5:14" ht="12.75">
      <c r="E118" s="29">
        <f t="shared" si="15"/>
        <v>0</v>
      </c>
      <c r="F118" s="7">
        <f t="shared" si="9"/>
        <v>0</v>
      </c>
      <c r="G118" s="11">
        <f t="shared" si="10"/>
        <v>0</v>
      </c>
      <c r="H118" s="8">
        <f t="shared" si="16"/>
        <v>0</v>
      </c>
      <c r="J118" s="29">
        <f t="shared" si="17"/>
        <v>0</v>
      </c>
      <c r="K118" s="7">
        <f t="shared" si="11"/>
        <v>0</v>
      </c>
      <c r="L118" s="11">
        <f t="shared" si="12"/>
        <v>0</v>
      </c>
      <c r="M118" s="7">
        <f t="shared" si="13"/>
        <v>0</v>
      </c>
      <c r="N118" s="11">
        <f t="shared" si="14"/>
        <v>0</v>
      </c>
    </row>
    <row r="119" spans="5:14" ht="12.75">
      <c r="E119" s="29">
        <f t="shared" si="15"/>
        <v>0</v>
      </c>
      <c r="F119" s="7">
        <f t="shared" si="9"/>
        <v>0</v>
      </c>
      <c r="G119" s="11">
        <f t="shared" si="10"/>
        <v>0</v>
      </c>
      <c r="H119" s="8">
        <f t="shared" si="16"/>
        <v>0</v>
      </c>
      <c r="J119" s="29">
        <f t="shared" si="17"/>
        <v>0</v>
      </c>
      <c r="K119" s="7">
        <f t="shared" si="11"/>
        <v>0</v>
      </c>
      <c r="L119" s="11">
        <f t="shared" si="12"/>
        <v>0</v>
      </c>
      <c r="M119" s="7">
        <f t="shared" si="13"/>
        <v>0</v>
      </c>
      <c r="N119" s="11">
        <f t="shared" si="14"/>
        <v>0</v>
      </c>
    </row>
    <row r="120" spans="5:14" ht="12.75">
      <c r="E120" s="29">
        <f t="shared" si="15"/>
        <v>0</v>
      </c>
      <c r="F120" s="7">
        <f t="shared" si="9"/>
        <v>0</v>
      </c>
      <c r="G120" s="11">
        <f t="shared" si="10"/>
        <v>0</v>
      </c>
      <c r="H120" s="8">
        <f t="shared" si="16"/>
        <v>0</v>
      </c>
      <c r="J120" s="29">
        <f t="shared" si="17"/>
        <v>0</v>
      </c>
      <c r="K120" s="7">
        <f t="shared" si="11"/>
        <v>0</v>
      </c>
      <c r="L120" s="11">
        <f t="shared" si="12"/>
        <v>0</v>
      </c>
      <c r="M120" s="7">
        <f t="shared" si="13"/>
        <v>0</v>
      </c>
      <c r="N120" s="11">
        <f t="shared" si="14"/>
        <v>0</v>
      </c>
    </row>
    <row r="121" spans="5:14" ht="12.75">
      <c r="E121" s="29">
        <f t="shared" si="15"/>
        <v>0</v>
      </c>
      <c r="F121" s="7">
        <f t="shared" si="9"/>
        <v>0</v>
      </c>
      <c r="G121" s="11">
        <f t="shared" si="10"/>
        <v>0</v>
      </c>
      <c r="H121" s="8">
        <f t="shared" si="16"/>
        <v>0</v>
      </c>
      <c r="J121" s="29">
        <f t="shared" si="17"/>
        <v>0</v>
      </c>
      <c r="K121" s="7">
        <f t="shared" si="11"/>
        <v>0</v>
      </c>
      <c r="L121" s="11">
        <f t="shared" si="12"/>
        <v>0</v>
      </c>
      <c r="M121" s="7">
        <f t="shared" si="13"/>
        <v>0</v>
      </c>
      <c r="N121" s="11">
        <f t="shared" si="14"/>
        <v>0</v>
      </c>
    </row>
    <row r="122" spans="5:14" ht="12.75">
      <c r="E122" s="29">
        <f t="shared" si="15"/>
        <v>0</v>
      </c>
      <c r="F122" s="7">
        <f t="shared" si="9"/>
        <v>0</v>
      </c>
      <c r="G122" s="11">
        <f t="shared" si="10"/>
        <v>0</v>
      </c>
      <c r="H122" s="8">
        <f t="shared" si="16"/>
        <v>0</v>
      </c>
      <c r="J122" s="29">
        <f t="shared" si="17"/>
        <v>0</v>
      </c>
      <c r="K122" s="7">
        <f t="shared" si="11"/>
        <v>0</v>
      </c>
      <c r="L122" s="11">
        <f t="shared" si="12"/>
        <v>0</v>
      </c>
      <c r="M122" s="7">
        <f t="shared" si="13"/>
        <v>0</v>
      </c>
      <c r="N122" s="11">
        <f t="shared" si="14"/>
        <v>0</v>
      </c>
    </row>
    <row r="123" spans="5:14" ht="12.75">
      <c r="E123" s="29">
        <f t="shared" si="15"/>
        <v>0</v>
      </c>
      <c r="F123" s="7">
        <f t="shared" si="9"/>
        <v>0</v>
      </c>
      <c r="G123" s="11">
        <f t="shared" si="10"/>
        <v>0</v>
      </c>
      <c r="H123" s="8">
        <f t="shared" si="16"/>
        <v>0</v>
      </c>
      <c r="J123" s="29">
        <f t="shared" si="17"/>
        <v>0</v>
      </c>
      <c r="K123" s="7">
        <f t="shared" si="11"/>
        <v>0</v>
      </c>
      <c r="L123" s="11">
        <f t="shared" si="12"/>
        <v>0</v>
      </c>
      <c r="M123" s="7">
        <f t="shared" si="13"/>
        <v>0</v>
      </c>
      <c r="N123" s="11">
        <f t="shared" si="14"/>
        <v>0</v>
      </c>
    </row>
    <row r="124" spans="5:14" ht="12.75">
      <c r="E124" s="29">
        <f t="shared" si="15"/>
        <v>0</v>
      </c>
      <c r="F124" s="7">
        <f t="shared" si="9"/>
        <v>0</v>
      </c>
      <c r="G124" s="11">
        <f t="shared" si="10"/>
        <v>0</v>
      </c>
      <c r="H124" s="8">
        <f t="shared" si="16"/>
        <v>0</v>
      </c>
      <c r="J124" s="29">
        <f t="shared" si="17"/>
        <v>0</v>
      </c>
      <c r="K124" s="7">
        <f t="shared" si="11"/>
        <v>0</v>
      </c>
      <c r="L124" s="11">
        <f t="shared" si="12"/>
        <v>0</v>
      </c>
      <c r="M124" s="7">
        <f t="shared" si="13"/>
        <v>0</v>
      </c>
      <c r="N124" s="11">
        <f t="shared" si="14"/>
        <v>0</v>
      </c>
    </row>
    <row r="125" spans="5:14" ht="12.75">
      <c r="E125" s="29">
        <f t="shared" si="15"/>
        <v>0</v>
      </c>
      <c r="F125" s="7">
        <f t="shared" si="9"/>
        <v>0</v>
      </c>
      <c r="G125" s="11">
        <f t="shared" si="10"/>
        <v>0</v>
      </c>
      <c r="H125" s="8">
        <f t="shared" si="16"/>
        <v>0</v>
      </c>
      <c r="J125" s="29">
        <f t="shared" si="17"/>
        <v>0</v>
      </c>
      <c r="K125" s="7">
        <f t="shared" si="11"/>
        <v>0</v>
      </c>
      <c r="L125" s="11">
        <f t="shared" si="12"/>
        <v>0</v>
      </c>
      <c r="M125" s="7">
        <f t="shared" si="13"/>
        <v>0</v>
      </c>
      <c r="N125" s="11">
        <f t="shared" si="14"/>
        <v>0</v>
      </c>
    </row>
    <row r="126" spans="5:14" ht="12.75">
      <c r="E126" s="29">
        <f t="shared" si="15"/>
        <v>0</v>
      </c>
      <c r="F126" s="7">
        <f t="shared" si="9"/>
        <v>0</v>
      </c>
      <c r="G126" s="11">
        <f t="shared" si="10"/>
        <v>0</v>
      </c>
      <c r="H126" s="8">
        <f t="shared" si="16"/>
        <v>0</v>
      </c>
      <c r="J126" s="29">
        <f t="shared" si="17"/>
        <v>0</v>
      </c>
      <c r="K126" s="7">
        <f t="shared" si="11"/>
        <v>0</v>
      </c>
      <c r="L126" s="11">
        <f t="shared" si="12"/>
        <v>0</v>
      </c>
      <c r="M126" s="7">
        <f t="shared" si="13"/>
        <v>0</v>
      </c>
      <c r="N126" s="11">
        <f t="shared" si="14"/>
        <v>0</v>
      </c>
    </row>
    <row r="127" spans="5:14" ht="12.75">
      <c r="E127" s="29">
        <f t="shared" si="15"/>
        <v>0</v>
      </c>
      <c r="F127" s="7">
        <f t="shared" si="9"/>
        <v>0</v>
      </c>
      <c r="G127" s="11">
        <f t="shared" si="10"/>
        <v>0</v>
      </c>
      <c r="H127" s="8">
        <f t="shared" si="16"/>
        <v>0</v>
      </c>
      <c r="J127" s="29">
        <f t="shared" si="17"/>
        <v>0</v>
      </c>
      <c r="K127" s="7">
        <f t="shared" si="11"/>
        <v>0</v>
      </c>
      <c r="L127" s="11">
        <f t="shared" si="12"/>
        <v>0</v>
      </c>
      <c r="M127" s="7">
        <f t="shared" si="13"/>
        <v>0</v>
      </c>
      <c r="N127" s="11">
        <f t="shared" si="14"/>
        <v>0</v>
      </c>
    </row>
    <row r="128" spans="5:14" ht="12.75">
      <c r="E128" s="29">
        <f t="shared" si="15"/>
        <v>0</v>
      </c>
      <c r="F128" s="7">
        <f t="shared" si="9"/>
        <v>0</v>
      </c>
      <c r="G128" s="11">
        <f t="shared" si="10"/>
        <v>0</v>
      </c>
      <c r="H128" s="8">
        <f t="shared" si="16"/>
        <v>0</v>
      </c>
      <c r="J128" s="29">
        <f t="shared" si="17"/>
        <v>0</v>
      </c>
      <c r="K128" s="7">
        <f t="shared" si="11"/>
        <v>0</v>
      </c>
      <c r="L128" s="11">
        <f t="shared" si="12"/>
        <v>0</v>
      </c>
      <c r="M128" s="7">
        <f t="shared" si="13"/>
        <v>0</v>
      </c>
      <c r="N128" s="11">
        <f t="shared" si="14"/>
        <v>0</v>
      </c>
    </row>
    <row r="129" spans="5:14" ht="12.75">
      <c r="E129" s="29">
        <f t="shared" si="15"/>
        <v>0</v>
      </c>
      <c r="F129" s="7">
        <f t="shared" si="9"/>
        <v>0</v>
      </c>
      <c r="G129" s="11">
        <f t="shared" si="10"/>
        <v>0</v>
      </c>
      <c r="H129" s="8">
        <f t="shared" si="16"/>
        <v>0</v>
      </c>
      <c r="J129" s="29">
        <f t="shared" si="17"/>
        <v>0</v>
      </c>
      <c r="K129" s="7">
        <f t="shared" si="11"/>
        <v>0</v>
      </c>
      <c r="L129" s="11">
        <f t="shared" si="12"/>
        <v>0</v>
      </c>
      <c r="M129" s="7">
        <f t="shared" si="13"/>
        <v>0</v>
      </c>
      <c r="N129" s="11">
        <f t="shared" si="14"/>
        <v>0</v>
      </c>
    </row>
    <row r="130" spans="5:14" ht="12.75">
      <c r="E130" s="29">
        <f t="shared" si="15"/>
        <v>0</v>
      </c>
      <c r="F130" s="7">
        <f t="shared" si="9"/>
        <v>0</v>
      </c>
      <c r="G130" s="11">
        <f t="shared" si="10"/>
        <v>0</v>
      </c>
      <c r="H130" s="8">
        <f t="shared" si="16"/>
        <v>0</v>
      </c>
      <c r="J130" s="29">
        <f t="shared" si="17"/>
        <v>0</v>
      </c>
      <c r="K130" s="7">
        <f t="shared" si="11"/>
        <v>0</v>
      </c>
      <c r="L130" s="11">
        <f t="shared" si="12"/>
        <v>0</v>
      </c>
      <c r="M130" s="7">
        <f t="shared" si="13"/>
        <v>0</v>
      </c>
      <c r="N130" s="11">
        <f t="shared" si="14"/>
        <v>0</v>
      </c>
    </row>
    <row r="131" spans="5:14" ht="12.75">
      <c r="E131" s="29">
        <f t="shared" si="15"/>
        <v>0</v>
      </c>
      <c r="F131" s="7">
        <f aca="true" t="shared" si="18" ref="F131:F194">IF(E131=0,0,IF(E131=YrTM,FV*CR/Freq+FV,FV*CR/Freq))</f>
        <v>0</v>
      </c>
      <c r="G131" s="11">
        <f aca="true" t="shared" si="19" ref="G131:G194">F131/(1+CR/Freq)^(E131*Freq)</f>
        <v>0</v>
      </c>
      <c r="H131" s="8">
        <f t="shared" si="16"/>
        <v>0</v>
      </c>
      <c r="J131" s="29">
        <f t="shared" si="17"/>
        <v>0</v>
      </c>
      <c r="K131" s="7">
        <f aca="true" t="shared" si="20" ref="K131:K194">IF(J131=0,0,IF(J131=YrTM,Notional*SY/Freq+Notional,Notional*SY/Freq))</f>
        <v>0</v>
      </c>
      <c r="L131" s="11">
        <f aca="true" t="shared" si="21" ref="L131:L194">K131/(1+CR/Freq)^(J131*Freq)</f>
        <v>0</v>
      </c>
      <c r="M131" s="7">
        <f aca="true" t="shared" si="22" ref="M131:M194">IF(J131=0,0,IF(J131=YrTM,Notional*CR/Freq+Notional,Notional*CR/Freq))</f>
        <v>0</v>
      </c>
      <c r="N131" s="11">
        <f aca="true" t="shared" si="23" ref="N131:N194">M131/(1+CR/Freq)^(J131*Freq)</f>
        <v>0</v>
      </c>
    </row>
    <row r="132" spans="5:14" ht="12.75">
      <c r="E132" s="29">
        <f aca="true" t="shared" si="24" ref="E132:E195">IF(E131+(1/$C$14)&gt;$C$15,0,IF(E131=0,0,E131+(1/$C$14)))</f>
        <v>0</v>
      </c>
      <c r="F132" s="7">
        <f t="shared" si="18"/>
        <v>0</v>
      </c>
      <c r="G132" s="11">
        <f t="shared" si="19"/>
        <v>0</v>
      </c>
      <c r="H132" s="8">
        <f aca="true" t="shared" si="25" ref="H132:H195">G132*E132</f>
        <v>0</v>
      </c>
      <c r="J132" s="29">
        <f aca="true" t="shared" si="26" ref="J132:J195">IF(J131+(1/$C$14)&gt;$C$15,0,IF(J131=0,0,J131+(1/$C$14)))</f>
        <v>0</v>
      </c>
      <c r="K132" s="7">
        <f t="shared" si="20"/>
        <v>0</v>
      </c>
      <c r="L132" s="11">
        <f t="shared" si="21"/>
        <v>0</v>
      </c>
      <c r="M132" s="7">
        <f t="shared" si="22"/>
        <v>0</v>
      </c>
      <c r="N132" s="11">
        <f t="shared" si="23"/>
        <v>0</v>
      </c>
    </row>
    <row r="133" spans="5:14" ht="12.75">
      <c r="E133" s="29">
        <f t="shared" si="24"/>
        <v>0</v>
      </c>
      <c r="F133" s="7">
        <f t="shared" si="18"/>
        <v>0</v>
      </c>
      <c r="G133" s="11">
        <f t="shared" si="19"/>
        <v>0</v>
      </c>
      <c r="H133" s="8">
        <f t="shared" si="25"/>
        <v>0</v>
      </c>
      <c r="J133" s="29">
        <f t="shared" si="26"/>
        <v>0</v>
      </c>
      <c r="K133" s="7">
        <f t="shared" si="20"/>
        <v>0</v>
      </c>
      <c r="L133" s="11">
        <f t="shared" si="21"/>
        <v>0</v>
      </c>
      <c r="M133" s="7">
        <f t="shared" si="22"/>
        <v>0</v>
      </c>
      <c r="N133" s="11">
        <f t="shared" si="23"/>
        <v>0</v>
      </c>
    </row>
    <row r="134" spans="5:14" ht="12.75">
      <c r="E134" s="29">
        <f t="shared" si="24"/>
        <v>0</v>
      </c>
      <c r="F134" s="7">
        <f t="shared" si="18"/>
        <v>0</v>
      </c>
      <c r="G134" s="11">
        <f t="shared" si="19"/>
        <v>0</v>
      </c>
      <c r="H134" s="8">
        <f t="shared" si="25"/>
        <v>0</v>
      </c>
      <c r="J134" s="29">
        <f t="shared" si="26"/>
        <v>0</v>
      </c>
      <c r="K134" s="7">
        <f t="shared" si="20"/>
        <v>0</v>
      </c>
      <c r="L134" s="11">
        <f t="shared" si="21"/>
        <v>0</v>
      </c>
      <c r="M134" s="7">
        <f t="shared" si="22"/>
        <v>0</v>
      </c>
      <c r="N134" s="11">
        <f t="shared" si="23"/>
        <v>0</v>
      </c>
    </row>
    <row r="135" spans="5:14" ht="12.75">
      <c r="E135" s="29">
        <f t="shared" si="24"/>
        <v>0</v>
      </c>
      <c r="F135" s="7">
        <f t="shared" si="18"/>
        <v>0</v>
      </c>
      <c r="G135" s="11">
        <f t="shared" si="19"/>
        <v>0</v>
      </c>
      <c r="H135" s="8">
        <f t="shared" si="25"/>
        <v>0</v>
      </c>
      <c r="J135" s="29">
        <f t="shared" si="26"/>
        <v>0</v>
      </c>
      <c r="K135" s="7">
        <f t="shared" si="20"/>
        <v>0</v>
      </c>
      <c r="L135" s="11">
        <f t="shared" si="21"/>
        <v>0</v>
      </c>
      <c r="M135" s="7">
        <f t="shared" si="22"/>
        <v>0</v>
      </c>
      <c r="N135" s="11">
        <f t="shared" si="23"/>
        <v>0</v>
      </c>
    </row>
    <row r="136" spans="5:14" ht="12.75">
      <c r="E136" s="29">
        <f t="shared" si="24"/>
        <v>0</v>
      </c>
      <c r="F136" s="7">
        <f t="shared" si="18"/>
        <v>0</v>
      </c>
      <c r="G136" s="11">
        <f t="shared" si="19"/>
        <v>0</v>
      </c>
      <c r="H136" s="8">
        <f t="shared" si="25"/>
        <v>0</v>
      </c>
      <c r="J136" s="29">
        <f t="shared" si="26"/>
        <v>0</v>
      </c>
      <c r="K136" s="7">
        <f t="shared" si="20"/>
        <v>0</v>
      </c>
      <c r="L136" s="11">
        <f t="shared" si="21"/>
        <v>0</v>
      </c>
      <c r="M136" s="7">
        <f t="shared" si="22"/>
        <v>0</v>
      </c>
      <c r="N136" s="11">
        <f t="shared" si="23"/>
        <v>0</v>
      </c>
    </row>
    <row r="137" spans="5:14" ht="12.75">
      <c r="E137" s="29">
        <f t="shared" si="24"/>
        <v>0</v>
      </c>
      <c r="F137" s="7">
        <f t="shared" si="18"/>
        <v>0</v>
      </c>
      <c r="G137" s="11">
        <f t="shared" si="19"/>
        <v>0</v>
      </c>
      <c r="H137" s="8">
        <f t="shared" si="25"/>
        <v>0</v>
      </c>
      <c r="J137" s="29">
        <f t="shared" si="26"/>
        <v>0</v>
      </c>
      <c r="K137" s="7">
        <f t="shared" si="20"/>
        <v>0</v>
      </c>
      <c r="L137" s="11">
        <f t="shared" si="21"/>
        <v>0</v>
      </c>
      <c r="M137" s="7">
        <f t="shared" si="22"/>
        <v>0</v>
      </c>
      <c r="N137" s="11">
        <f t="shared" si="23"/>
        <v>0</v>
      </c>
    </row>
    <row r="138" spans="5:14" ht="12.75">
      <c r="E138" s="29">
        <f t="shared" si="24"/>
        <v>0</v>
      </c>
      <c r="F138" s="7">
        <f t="shared" si="18"/>
        <v>0</v>
      </c>
      <c r="G138" s="11">
        <f t="shared" si="19"/>
        <v>0</v>
      </c>
      <c r="H138" s="8">
        <f t="shared" si="25"/>
        <v>0</v>
      </c>
      <c r="J138" s="29">
        <f t="shared" si="26"/>
        <v>0</v>
      </c>
      <c r="K138" s="7">
        <f t="shared" si="20"/>
        <v>0</v>
      </c>
      <c r="L138" s="11">
        <f t="shared" si="21"/>
        <v>0</v>
      </c>
      <c r="M138" s="7">
        <f t="shared" si="22"/>
        <v>0</v>
      </c>
      <c r="N138" s="11">
        <f t="shared" si="23"/>
        <v>0</v>
      </c>
    </row>
    <row r="139" spans="5:14" ht="12.75">
      <c r="E139" s="29">
        <f t="shared" si="24"/>
        <v>0</v>
      </c>
      <c r="F139" s="7">
        <f t="shared" si="18"/>
        <v>0</v>
      </c>
      <c r="G139" s="11">
        <f t="shared" si="19"/>
        <v>0</v>
      </c>
      <c r="H139" s="8">
        <f t="shared" si="25"/>
        <v>0</v>
      </c>
      <c r="J139" s="29">
        <f t="shared" si="26"/>
        <v>0</v>
      </c>
      <c r="K139" s="7">
        <f t="shared" si="20"/>
        <v>0</v>
      </c>
      <c r="L139" s="11">
        <f t="shared" si="21"/>
        <v>0</v>
      </c>
      <c r="M139" s="7">
        <f t="shared" si="22"/>
        <v>0</v>
      </c>
      <c r="N139" s="11">
        <f t="shared" si="23"/>
        <v>0</v>
      </c>
    </row>
    <row r="140" spans="5:14" ht="12.75">
      <c r="E140" s="29">
        <f t="shared" si="24"/>
        <v>0</v>
      </c>
      <c r="F140" s="7">
        <f t="shared" si="18"/>
        <v>0</v>
      </c>
      <c r="G140" s="11">
        <f t="shared" si="19"/>
        <v>0</v>
      </c>
      <c r="H140" s="8">
        <f t="shared" si="25"/>
        <v>0</v>
      </c>
      <c r="J140" s="29">
        <f t="shared" si="26"/>
        <v>0</v>
      </c>
      <c r="K140" s="7">
        <f t="shared" si="20"/>
        <v>0</v>
      </c>
      <c r="L140" s="11">
        <f t="shared" si="21"/>
        <v>0</v>
      </c>
      <c r="M140" s="7">
        <f t="shared" si="22"/>
        <v>0</v>
      </c>
      <c r="N140" s="11">
        <f t="shared" si="23"/>
        <v>0</v>
      </c>
    </row>
    <row r="141" spans="5:14" ht="12.75">
      <c r="E141" s="29">
        <f t="shared" si="24"/>
        <v>0</v>
      </c>
      <c r="F141" s="7">
        <f t="shared" si="18"/>
        <v>0</v>
      </c>
      <c r="G141" s="11">
        <f t="shared" si="19"/>
        <v>0</v>
      </c>
      <c r="H141" s="8">
        <f t="shared" si="25"/>
        <v>0</v>
      </c>
      <c r="J141" s="29">
        <f t="shared" si="26"/>
        <v>0</v>
      </c>
      <c r="K141" s="7">
        <f t="shared" si="20"/>
        <v>0</v>
      </c>
      <c r="L141" s="11">
        <f t="shared" si="21"/>
        <v>0</v>
      </c>
      <c r="M141" s="7">
        <f t="shared" si="22"/>
        <v>0</v>
      </c>
      <c r="N141" s="11">
        <f t="shared" si="23"/>
        <v>0</v>
      </c>
    </row>
    <row r="142" spans="5:14" ht="12.75">
      <c r="E142" s="29">
        <f t="shared" si="24"/>
        <v>0</v>
      </c>
      <c r="F142" s="7">
        <f t="shared" si="18"/>
        <v>0</v>
      </c>
      <c r="G142" s="11">
        <f t="shared" si="19"/>
        <v>0</v>
      </c>
      <c r="H142" s="8">
        <f t="shared" si="25"/>
        <v>0</v>
      </c>
      <c r="J142" s="29">
        <f t="shared" si="26"/>
        <v>0</v>
      </c>
      <c r="K142" s="7">
        <f t="shared" si="20"/>
        <v>0</v>
      </c>
      <c r="L142" s="11">
        <f t="shared" si="21"/>
        <v>0</v>
      </c>
      <c r="M142" s="7">
        <f t="shared" si="22"/>
        <v>0</v>
      </c>
      <c r="N142" s="11">
        <f t="shared" si="23"/>
        <v>0</v>
      </c>
    </row>
    <row r="143" spans="5:14" ht="12.75">
      <c r="E143" s="29">
        <f t="shared" si="24"/>
        <v>0</v>
      </c>
      <c r="F143" s="7">
        <f t="shared" si="18"/>
        <v>0</v>
      </c>
      <c r="G143" s="11">
        <f t="shared" si="19"/>
        <v>0</v>
      </c>
      <c r="H143" s="8">
        <f t="shared" si="25"/>
        <v>0</v>
      </c>
      <c r="J143" s="29">
        <f t="shared" si="26"/>
        <v>0</v>
      </c>
      <c r="K143" s="7">
        <f t="shared" si="20"/>
        <v>0</v>
      </c>
      <c r="L143" s="11">
        <f t="shared" si="21"/>
        <v>0</v>
      </c>
      <c r="M143" s="7">
        <f t="shared" si="22"/>
        <v>0</v>
      </c>
      <c r="N143" s="11">
        <f t="shared" si="23"/>
        <v>0</v>
      </c>
    </row>
    <row r="144" spans="5:14" ht="12.75">
      <c r="E144" s="29">
        <f t="shared" si="24"/>
        <v>0</v>
      </c>
      <c r="F144" s="7">
        <f t="shared" si="18"/>
        <v>0</v>
      </c>
      <c r="G144" s="11">
        <f t="shared" si="19"/>
        <v>0</v>
      </c>
      <c r="H144" s="8">
        <f t="shared" si="25"/>
        <v>0</v>
      </c>
      <c r="J144" s="29">
        <f t="shared" si="26"/>
        <v>0</v>
      </c>
      <c r="K144" s="7">
        <f t="shared" si="20"/>
        <v>0</v>
      </c>
      <c r="L144" s="11">
        <f t="shared" si="21"/>
        <v>0</v>
      </c>
      <c r="M144" s="7">
        <f t="shared" si="22"/>
        <v>0</v>
      </c>
      <c r="N144" s="11">
        <f t="shared" si="23"/>
        <v>0</v>
      </c>
    </row>
    <row r="145" spans="5:14" ht="12.75">
      <c r="E145" s="29">
        <f t="shared" si="24"/>
        <v>0</v>
      </c>
      <c r="F145" s="7">
        <f t="shared" si="18"/>
        <v>0</v>
      </c>
      <c r="G145" s="11">
        <f t="shared" si="19"/>
        <v>0</v>
      </c>
      <c r="H145" s="8">
        <f t="shared" si="25"/>
        <v>0</v>
      </c>
      <c r="J145" s="29">
        <f t="shared" si="26"/>
        <v>0</v>
      </c>
      <c r="K145" s="7">
        <f t="shared" si="20"/>
        <v>0</v>
      </c>
      <c r="L145" s="11">
        <f t="shared" si="21"/>
        <v>0</v>
      </c>
      <c r="M145" s="7">
        <f t="shared" si="22"/>
        <v>0</v>
      </c>
      <c r="N145" s="11">
        <f t="shared" si="23"/>
        <v>0</v>
      </c>
    </row>
    <row r="146" spans="5:14" ht="12.75">
      <c r="E146" s="29">
        <f t="shared" si="24"/>
        <v>0</v>
      </c>
      <c r="F146" s="7">
        <f t="shared" si="18"/>
        <v>0</v>
      </c>
      <c r="G146" s="11">
        <f t="shared" si="19"/>
        <v>0</v>
      </c>
      <c r="H146" s="8">
        <f t="shared" si="25"/>
        <v>0</v>
      </c>
      <c r="J146" s="29">
        <f t="shared" si="26"/>
        <v>0</v>
      </c>
      <c r="K146" s="7">
        <f t="shared" si="20"/>
        <v>0</v>
      </c>
      <c r="L146" s="11">
        <f t="shared" si="21"/>
        <v>0</v>
      </c>
      <c r="M146" s="7">
        <f t="shared" si="22"/>
        <v>0</v>
      </c>
      <c r="N146" s="11">
        <f t="shared" si="23"/>
        <v>0</v>
      </c>
    </row>
    <row r="147" spans="5:14" ht="12.75">
      <c r="E147" s="29">
        <f t="shared" si="24"/>
        <v>0</v>
      </c>
      <c r="F147" s="7">
        <f t="shared" si="18"/>
        <v>0</v>
      </c>
      <c r="G147" s="11">
        <f t="shared" si="19"/>
        <v>0</v>
      </c>
      <c r="H147" s="8">
        <f t="shared" si="25"/>
        <v>0</v>
      </c>
      <c r="J147" s="29">
        <f t="shared" si="26"/>
        <v>0</v>
      </c>
      <c r="K147" s="7">
        <f t="shared" si="20"/>
        <v>0</v>
      </c>
      <c r="L147" s="11">
        <f t="shared" si="21"/>
        <v>0</v>
      </c>
      <c r="M147" s="7">
        <f t="shared" si="22"/>
        <v>0</v>
      </c>
      <c r="N147" s="11">
        <f t="shared" si="23"/>
        <v>0</v>
      </c>
    </row>
    <row r="148" spans="5:14" ht="12.75">
      <c r="E148" s="29">
        <f t="shared" si="24"/>
        <v>0</v>
      </c>
      <c r="F148" s="7">
        <f t="shared" si="18"/>
        <v>0</v>
      </c>
      <c r="G148" s="11">
        <f t="shared" si="19"/>
        <v>0</v>
      </c>
      <c r="H148" s="8">
        <f t="shared" si="25"/>
        <v>0</v>
      </c>
      <c r="J148" s="29">
        <f t="shared" si="26"/>
        <v>0</v>
      </c>
      <c r="K148" s="7">
        <f t="shared" si="20"/>
        <v>0</v>
      </c>
      <c r="L148" s="11">
        <f t="shared" si="21"/>
        <v>0</v>
      </c>
      <c r="M148" s="7">
        <f t="shared" si="22"/>
        <v>0</v>
      </c>
      <c r="N148" s="11">
        <f t="shared" si="23"/>
        <v>0</v>
      </c>
    </row>
    <row r="149" spans="5:14" ht="12.75">
      <c r="E149" s="29">
        <f t="shared" si="24"/>
        <v>0</v>
      </c>
      <c r="F149" s="7">
        <f t="shared" si="18"/>
        <v>0</v>
      </c>
      <c r="G149" s="11">
        <f t="shared" si="19"/>
        <v>0</v>
      </c>
      <c r="H149" s="8">
        <f t="shared" si="25"/>
        <v>0</v>
      </c>
      <c r="J149" s="29">
        <f t="shared" si="26"/>
        <v>0</v>
      </c>
      <c r="K149" s="7">
        <f t="shared" si="20"/>
        <v>0</v>
      </c>
      <c r="L149" s="11">
        <f t="shared" si="21"/>
        <v>0</v>
      </c>
      <c r="M149" s="7">
        <f t="shared" si="22"/>
        <v>0</v>
      </c>
      <c r="N149" s="11">
        <f t="shared" si="23"/>
        <v>0</v>
      </c>
    </row>
    <row r="150" spans="5:14" ht="12.75">
      <c r="E150" s="29">
        <f t="shared" si="24"/>
        <v>0</v>
      </c>
      <c r="F150" s="7">
        <f t="shared" si="18"/>
        <v>0</v>
      </c>
      <c r="G150" s="11">
        <f t="shared" si="19"/>
        <v>0</v>
      </c>
      <c r="H150" s="8">
        <f t="shared" si="25"/>
        <v>0</v>
      </c>
      <c r="J150" s="29">
        <f t="shared" si="26"/>
        <v>0</v>
      </c>
      <c r="K150" s="7">
        <f t="shared" si="20"/>
        <v>0</v>
      </c>
      <c r="L150" s="11">
        <f t="shared" si="21"/>
        <v>0</v>
      </c>
      <c r="M150" s="7">
        <f t="shared" si="22"/>
        <v>0</v>
      </c>
      <c r="N150" s="11">
        <f t="shared" si="23"/>
        <v>0</v>
      </c>
    </row>
    <row r="151" spans="5:14" ht="12.75">
      <c r="E151" s="29">
        <f t="shared" si="24"/>
        <v>0</v>
      </c>
      <c r="F151" s="7">
        <f t="shared" si="18"/>
        <v>0</v>
      </c>
      <c r="G151" s="11">
        <f t="shared" si="19"/>
        <v>0</v>
      </c>
      <c r="H151" s="8">
        <f t="shared" si="25"/>
        <v>0</v>
      </c>
      <c r="J151" s="29">
        <f t="shared" si="26"/>
        <v>0</v>
      </c>
      <c r="K151" s="7">
        <f t="shared" si="20"/>
        <v>0</v>
      </c>
      <c r="L151" s="11">
        <f t="shared" si="21"/>
        <v>0</v>
      </c>
      <c r="M151" s="7">
        <f t="shared" si="22"/>
        <v>0</v>
      </c>
      <c r="N151" s="11">
        <f t="shared" si="23"/>
        <v>0</v>
      </c>
    </row>
    <row r="152" spans="5:14" ht="12.75">
      <c r="E152" s="29">
        <f t="shared" si="24"/>
        <v>0</v>
      </c>
      <c r="F152" s="7">
        <f t="shared" si="18"/>
        <v>0</v>
      </c>
      <c r="G152" s="11">
        <f t="shared" si="19"/>
        <v>0</v>
      </c>
      <c r="H152" s="8">
        <f t="shared" si="25"/>
        <v>0</v>
      </c>
      <c r="J152" s="29">
        <f t="shared" si="26"/>
        <v>0</v>
      </c>
      <c r="K152" s="7">
        <f t="shared" si="20"/>
        <v>0</v>
      </c>
      <c r="L152" s="11">
        <f t="shared" si="21"/>
        <v>0</v>
      </c>
      <c r="M152" s="7">
        <f t="shared" si="22"/>
        <v>0</v>
      </c>
      <c r="N152" s="11">
        <f t="shared" si="23"/>
        <v>0</v>
      </c>
    </row>
    <row r="153" spans="5:14" ht="12.75">
      <c r="E153" s="29">
        <f t="shared" si="24"/>
        <v>0</v>
      </c>
      <c r="F153" s="7">
        <f t="shared" si="18"/>
        <v>0</v>
      </c>
      <c r="G153" s="11">
        <f t="shared" si="19"/>
        <v>0</v>
      </c>
      <c r="H153" s="8">
        <f t="shared" si="25"/>
        <v>0</v>
      </c>
      <c r="J153" s="29">
        <f t="shared" si="26"/>
        <v>0</v>
      </c>
      <c r="K153" s="7">
        <f t="shared" si="20"/>
        <v>0</v>
      </c>
      <c r="L153" s="11">
        <f t="shared" si="21"/>
        <v>0</v>
      </c>
      <c r="M153" s="7">
        <f t="shared" si="22"/>
        <v>0</v>
      </c>
      <c r="N153" s="11">
        <f t="shared" si="23"/>
        <v>0</v>
      </c>
    </row>
    <row r="154" spans="5:14" ht="12.75">
      <c r="E154" s="29">
        <f t="shared" si="24"/>
        <v>0</v>
      </c>
      <c r="F154" s="7">
        <f t="shared" si="18"/>
        <v>0</v>
      </c>
      <c r="G154" s="11">
        <f t="shared" si="19"/>
        <v>0</v>
      </c>
      <c r="H154" s="8">
        <f t="shared" si="25"/>
        <v>0</v>
      </c>
      <c r="J154" s="29">
        <f t="shared" si="26"/>
        <v>0</v>
      </c>
      <c r="K154" s="7">
        <f t="shared" si="20"/>
        <v>0</v>
      </c>
      <c r="L154" s="11">
        <f t="shared" si="21"/>
        <v>0</v>
      </c>
      <c r="M154" s="7">
        <f t="shared" si="22"/>
        <v>0</v>
      </c>
      <c r="N154" s="11">
        <f t="shared" si="23"/>
        <v>0</v>
      </c>
    </row>
    <row r="155" spans="5:14" ht="12.75">
      <c r="E155" s="29">
        <f t="shared" si="24"/>
        <v>0</v>
      </c>
      <c r="F155" s="7">
        <f t="shared" si="18"/>
        <v>0</v>
      </c>
      <c r="G155" s="11">
        <f t="shared" si="19"/>
        <v>0</v>
      </c>
      <c r="H155" s="8">
        <f t="shared" si="25"/>
        <v>0</v>
      </c>
      <c r="J155" s="29">
        <f t="shared" si="26"/>
        <v>0</v>
      </c>
      <c r="K155" s="7">
        <f t="shared" si="20"/>
        <v>0</v>
      </c>
      <c r="L155" s="11">
        <f t="shared" si="21"/>
        <v>0</v>
      </c>
      <c r="M155" s="7">
        <f t="shared" si="22"/>
        <v>0</v>
      </c>
      <c r="N155" s="11">
        <f t="shared" si="23"/>
        <v>0</v>
      </c>
    </row>
    <row r="156" spans="5:14" ht="12.75">
      <c r="E156" s="29">
        <f t="shared" si="24"/>
        <v>0</v>
      </c>
      <c r="F156" s="7">
        <f t="shared" si="18"/>
        <v>0</v>
      </c>
      <c r="G156" s="11">
        <f t="shared" si="19"/>
        <v>0</v>
      </c>
      <c r="H156" s="8">
        <f t="shared" si="25"/>
        <v>0</v>
      </c>
      <c r="J156" s="29">
        <f t="shared" si="26"/>
        <v>0</v>
      </c>
      <c r="K156" s="7">
        <f t="shared" si="20"/>
        <v>0</v>
      </c>
      <c r="L156" s="11">
        <f t="shared" si="21"/>
        <v>0</v>
      </c>
      <c r="M156" s="7">
        <f t="shared" si="22"/>
        <v>0</v>
      </c>
      <c r="N156" s="11">
        <f t="shared" si="23"/>
        <v>0</v>
      </c>
    </row>
    <row r="157" spans="5:14" ht="12.75">
      <c r="E157" s="29">
        <f t="shared" si="24"/>
        <v>0</v>
      </c>
      <c r="F157" s="7">
        <f t="shared" si="18"/>
        <v>0</v>
      </c>
      <c r="G157" s="11">
        <f t="shared" si="19"/>
        <v>0</v>
      </c>
      <c r="H157" s="8">
        <f t="shared" si="25"/>
        <v>0</v>
      </c>
      <c r="J157" s="29">
        <f t="shared" si="26"/>
        <v>0</v>
      </c>
      <c r="K157" s="7">
        <f t="shared" si="20"/>
        <v>0</v>
      </c>
      <c r="L157" s="11">
        <f t="shared" si="21"/>
        <v>0</v>
      </c>
      <c r="M157" s="7">
        <f t="shared" si="22"/>
        <v>0</v>
      </c>
      <c r="N157" s="11">
        <f t="shared" si="23"/>
        <v>0</v>
      </c>
    </row>
    <row r="158" spans="5:14" ht="12.75">
      <c r="E158" s="29">
        <f t="shared" si="24"/>
        <v>0</v>
      </c>
      <c r="F158" s="7">
        <f t="shared" si="18"/>
        <v>0</v>
      </c>
      <c r="G158" s="11">
        <f t="shared" si="19"/>
        <v>0</v>
      </c>
      <c r="H158" s="8">
        <f t="shared" si="25"/>
        <v>0</v>
      </c>
      <c r="J158" s="29">
        <f t="shared" si="26"/>
        <v>0</v>
      </c>
      <c r="K158" s="7">
        <f t="shared" si="20"/>
        <v>0</v>
      </c>
      <c r="L158" s="11">
        <f t="shared" si="21"/>
        <v>0</v>
      </c>
      <c r="M158" s="7">
        <f t="shared" si="22"/>
        <v>0</v>
      </c>
      <c r="N158" s="11">
        <f t="shared" si="23"/>
        <v>0</v>
      </c>
    </row>
    <row r="159" spans="5:14" ht="12.75">
      <c r="E159" s="29">
        <f t="shared" si="24"/>
        <v>0</v>
      </c>
      <c r="F159" s="7">
        <f t="shared" si="18"/>
        <v>0</v>
      </c>
      <c r="G159" s="11">
        <f t="shared" si="19"/>
        <v>0</v>
      </c>
      <c r="H159" s="8">
        <f t="shared" si="25"/>
        <v>0</v>
      </c>
      <c r="J159" s="29">
        <f t="shared" si="26"/>
        <v>0</v>
      </c>
      <c r="K159" s="7">
        <f t="shared" si="20"/>
        <v>0</v>
      </c>
      <c r="L159" s="11">
        <f t="shared" si="21"/>
        <v>0</v>
      </c>
      <c r="M159" s="7">
        <f t="shared" si="22"/>
        <v>0</v>
      </c>
      <c r="N159" s="11">
        <f t="shared" si="23"/>
        <v>0</v>
      </c>
    </row>
    <row r="160" spans="5:14" ht="12.75">
      <c r="E160" s="29">
        <f t="shared" si="24"/>
        <v>0</v>
      </c>
      <c r="F160" s="7">
        <f t="shared" si="18"/>
        <v>0</v>
      </c>
      <c r="G160" s="11">
        <f t="shared" si="19"/>
        <v>0</v>
      </c>
      <c r="H160" s="8">
        <f t="shared" si="25"/>
        <v>0</v>
      </c>
      <c r="J160" s="29">
        <f t="shared" si="26"/>
        <v>0</v>
      </c>
      <c r="K160" s="7">
        <f t="shared" si="20"/>
        <v>0</v>
      </c>
      <c r="L160" s="11">
        <f t="shared" si="21"/>
        <v>0</v>
      </c>
      <c r="M160" s="7">
        <f t="shared" si="22"/>
        <v>0</v>
      </c>
      <c r="N160" s="11">
        <f t="shared" si="23"/>
        <v>0</v>
      </c>
    </row>
    <row r="161" spans="5:14" ht="12.75">
      <c r="E161" s="29">
        <f t="shared" si="24"/>
        <v>0</v>
      </c>
      <c r="F161" s="7">
        <f t="shared" si="18"/>
        <v>0</v>
      </c>
      <c r="G161" s="11">
        <f t="shared" si="19"/>
        <v>0</v>
      </c>
      <c r="H161" s="8">
        <f t="shared" si="25"/>
        <v>0</v>
      </c>
      <c r="J161" s="29">
        <f t="shared" si="26"/>
        <v>0</v>
      </c>
      <c r="K161" s="7">
        <f t="shared" si="20"/>
        <v>0</v>
      </c>
      <c r="L161" s="11">
        <f t="shared" si="21"/>
        <v>0</v>
      </c>
      <c r="M161" s="7">
        <f t="shared" si="22"/>
        <v>0</v>
      </c>
      <c r="N161" s="11">
        <f t="shared" si="23"/>
        <v>0</v>
      </c>
    </row>
    <row r="162" spans="5:14" ht="12.75">
      <c r="E162" s="29">
        <f t="shared" si="24"/>
        <v>0</v>
      </c>
      <c r="F162" s="7">
        <f t="shared" si="18"/>
        <v>0</v>
      </c>
      <c r="G162" s="11">
        <f t="shared" si="19"/>
        <v>0</v>
      </c>
      <c r="H162" s="8">
        <f t="shared" si="25"/>
        <v>0</v>
      </c>
      <c r="J162" s="29">
        <f t="shared" si="26"/>
        <v>0</v>
      </c>
      <c r="K162" s="7">
        <f t="shared" si="20"/>
        <v>0</v>
      </c>
      <c r="L162" s="11">
        <f t="shared" si="21"/>
        <v>0</v>
      </c>
      <c r="M162" s="7">
        <f t="shared" si="22"/>
        <v>0</v>
      </c>
      <c r="N162" s="11">
        <f t="shared" si="23"/>
        <v>0</v>
      </c>
    </row>
    <row r="163" spans="5:14" ht="12.75">
      <c r="E163" s="29">
        <f t="shared" si="24"/>
        <v>0</v>
      </c>
      <c r="F163" s="7">
        <f t="shared" si="18"/>
        <v>0</v>
      </c>
      <c r="G163" s="11">
        <f t="shared" si="19"/>
        <v>0</v>
      </c>
      <c r="H163" s="8">
        <f t="shared" si="25"/>
        <v>0</v>
      </c>
      <c r="J163" s="29">
        <f t="shared" si="26"/>
        <v>0</v>
      </c>
      <c r="K163" s="7">
        <f t="shared" si="20"/>
        <v>0</v>
      </c>
      <c r="L163" s="11">
        <f t="shared" si="21"/>
        <v>0</v>
      </c>
      <c r="M163" s="7">
        <f t="shared" si="22"/>
        <v>0</v>
      </c>
      <c r="N163" s="11">
        <f t="shared" si="23"/>
        <v>0</v>
      </c>
    </row>
    <row r="164" spans="5:14" ht="12.75">
      <c r="E164" s="29">
        <f t="shared" si="24"/>
        <v>0</v>
      </c>
      <c r="F164" s="7">
        <f t="shared" si="18"/>
        <v>0</v>
      </c>
      <c r="G164" s="11">
        <f t="shared" si="19"/>
        <v>0</v>
      </c>
      <c r="H164" s="8">
        <f t="shared" si="25"/>
        <v>0</v>
      </c>
      <c r="J164" s="29">
        <f t="shared" si="26"/>
        <v>0</v>
      </c>
      <c r="K164" s="7">
        <f t="shared" si="20"/>
        <v>0</v>
      </c>
      <c r="L164" s="11">
        <f t="shared" si="21"/>
        <v>0</v>
      </c>
      <c r="M164" s="7">
        <f t="shared" si="22"/>
        <v>0</v>
      </c>
      <c r="N164" s="11">
        <f t="shared" si="23"/>
        <v>0</v>
      </c>
    </row>
    <row r="165" spans="5:14" ht="12.75">
      <c r="E165" s="29">
        <f t="shared" si="24"/>
        <v>0</v>
      </c>
      <c r="F165" s="7">
        <f t="shared" si="18"/>
        <v>0</v>
      </c>
      <c r="G165" s="11">
        <f t="shared" si="19"/>
        <v>0</v>
      </c>
      <c r="H165" s="8">
        <f t="shared" si="25"/>
        <v>0</v>
      </c>
      <c r="J165" s="29">
        <f t="shared" si="26"/>
        <v>0</v>
      </c>
      <c r="K165" s="7">
        <f t="shared" si="20"/>
        <v>0</v>
      </c>
      <c r="L165" s="11">
        <f t="shared" si="21"/>
        <v>0</v>
      </c>
      <c r="M165" s="7">
        <f t="shared" si="22"/>
        <v>0</v>
      </c>
      <c r="N165" s="11">
        <f t="shared" si="23"/>
        <v>0</v>
      </c>
    </row>
    <row r="166" spans="5:14" ht="12.75">
      <c r="E166" s="29">
        <f t="shared" si="24"/>
        <v>0</v>
      </c>
      <c r="F166" s="7">
        <f t="shared" si="18"/>
        <v>0</v>
      </c>
      <c r="G166" s="11">
        <f t="shared" si="19"/>
        <v>0</v>
      </c>
      <c r="H166" s="8">
        <f t="shared" si="25"/>
        <v>0</v>
      </c>
      <c r="J166" s="29">
        <f t="shared" si="26"/>
        <v>0</v>
      </c>
      <c r="K166" s="7">
        <f t="shared" si="20"/>
        <v>0</v>
      </c>
      <c r="L166" s="11">
        <f t="shared" si="21"/>
        <v>0</v>
      </c>
      <c r="M166" s="7">
        <f t="shared" si="22"/>
        <v>0</v>
      </c>
      <c r="N166" s="11">
        <f t="shared" si="23"/>
        <v>0</v>
      </c>
    </row>
    <row r="167" spans="5:14" ht="12.75">
      <c r="E167" s="29">
        <f t="shared" si="24"/>
        <v>0</v>
      </c>
      <c r="F167" s="7">
        <f t="shared" si="18"/>
        <v>0</v>
      </c>
      <c r="G167" s="11">
        <f t="shared" si="19"/>
        <v>0</v>
      </c>
      <c r="H167" s="8">
        <f t="shared" si="25"/>
        <v>0</v>
      </c>
      <c r="J167" s="29">
        <f t="shared" si="26"/>
        <v>0</v>
      </c>
      <c r="K167" s="7">
        <f t="shared" si="20"/>
        <v>0</v>
      </c>
      <c r="L167" s="11">
        <f t="shared" si="21"/>
        <v>0</v>
      </c>
      <c r="M167" s="7">
        <f t="shared" si="22"/>
        <v>0</v>
      </c>
      <c r="N167" s="11">
        <f t="shared" si="23"/>
        <v>0</v>
      </c>
    </row>
    <row r="168" spans="5:14" ht="12.75">
      <c r="E168" s="29">
        <f t="shared" si="24"/>
        <v>0</v>
      </c>
      <c r="F168" s="7">
        <f t="shared" si="18"/>
        <v>0</v>
      </c>
      <c r="G168" s="11">
        <f t="shared" si="19"/>
        <v>0</v>
      </c>
      <c r="H168" s="8">
        <f t="shared" si="25"/>
        <v>0</v>
      </c>
      <c r="J168" s="29">
        <f t="shared" si="26"/>
        <v>0</v>
      </c>
      <c r="K168" s="7">
        <f t="shared" si="20"/>
        <v>0</v>
      </c>
      <c r="L168" s="11">
        <f t="shared" si="21"/>
        <v>0</v>
      </c>
      <c r="M168" s="7">
        <f t="shared" si="22"/>
        <v>0</v>
      </c>
      <c r="N168" s="11">
        <f t="shared" si="23"/>
        <v>0</v>
      </c>
    </row>
    <row r="169" spans="5:14" ht="12.75">
      <c r="E169" s="29">
        <f t="shared" si="24"/>
        <v>0</v>
      </c>
      <c r="F169" s="7">
        <f t="shared" si="18"/>
        <v>0</v>
      </c>
      <c r="G169" s="11">
        <f t="shared" si="19"/>
        <v>0</v>
      </c>
      <c r="H169" s="8">
        <f t="shared" si="25"/>
        <v>0</v>
      </c>
      <c r="J169" s="29">
        <f t="shared" si="26"/>
        <v>0</v>
      </c>
      <c r="K169" s="7">
        <f t="shared" si="20"/>
        <v>0</v>
      </c>
      <c r="L169" s="11">
        <f t="shared" si="21"/>
        <v>0</v>
      </c>
      <c r="M169" s="7">
        <f t="shared" si="22"/>
        <v>0</v>
      </c>
      <c r="N169" s="11">
        <f t="shared" si="23"/>
        <v>0</v>
      </c>
    </row>
    <row r="170" spans="5:14" ht="12.75">
      <c r="E170" s="29">
        <f t="shared" si="24"/>
        <v>0</v>
      </c>
      <c r="F170" s="7">
        <f t="shared" si="18"/>
        <v>0</v>
      </c>
      <c r="G170" s="11">
        <f t="shared" si="19"/>
        <v>0</v>
      </c>
      <c r="H170" s="8">
        <f t="shared" si="25"/>
        <v>0</v>
      </c>
      <c r="J170" s="29">
        <f t="shared" si="26"/>
        <v>0</v>
      </c>
      <c r="K170" s="7">
        <f t="shared" si="20"/>
        <v>0</v>
      </c>
      <c r="L170" s="11">
        <f t="shared" si="21"/>
        <v>0</v>
      </c>
      <c r="M170" s="7">
        <f t="shared" si="22"/>
        <v>0</v>
      </c>
      <c r="N170" s="11">
        <f t="shared" si="23"/>
        <v>0</v>
      </c>
    </row>
    <row r="171" spans="5:14" ht="12.75">
      <c r="E171" s="29">
        <f t="shared" si="24"/>
        <v>0</v>
      </c>
      <c r="F171" s="7">
        <f t="shared" si="18"/>
        <v>0</v>
      </c>
      <c r="G171" s="11">
        <f t="shared" si="19"/>
        <v>0</v>
      </c>
      <c r="H171" s="8">
        <f t="shared" si="25"/>
        <v>0</v>
      </c>
      <c r="J171" s="29">
        <f t="shared" si="26"/>
        <v>0</v>
      </c>
      <c r="K171" s="7">
        <f t="shared" si="20"/>
        <v>0</v>
      </c>
      <c r="L171" s="11">
        <f t="shared" si="21"/>
        <v>0</v>
      </c>
      <c r="M171" s="7">
        <f t="shared" si="22"/>
        <v>0</v>
      </c>
      <c r="N171" s="11">
        <f t="shared" si="23"/>
        <v>0</v>
      </c>
    </row>
    <row r="172" spans="5:14" ht="12.75">
      <c r="E172" s="29">
        <f t="shared" si="24"/>
        <v>0</v>
      </c>
      <c r="F172" s="7">
        <f t="shared" si="18"/>
        <v>0</v>
      </c>
      <c r="G172" s="11">
        <f t="shared" si="19"/>
        <v>0</v>
      </c>
      <c r="H172" s="8">
        <f t="shared" si="25"/>
        <v>0</v>
      </c>
      <c r="J172" s="29">
        <f t="shared" si="26"/>
        <v>0</v>
      </c>
      <c r="K172" s="7">
        <f t="shared" si="20"/>
        <v>0</v>
      </c>
      <c r="L172" s="11">
        <f t="shared" si="21"/>
        <v>0</v>
      </c>
      <c r="M172" s="7">
        <f t="shared" si="22"/>
        <v>0</v>
      </c>
      <c r="N172" s="11">
        <f t="shared" si="23"/>
        <v>0</v>
      </c>
    </row>
    <row r="173" spans="5:14" ht="12.75">
      <c r="E173" s="29">
        <f t="shared" si="24"/>
        <v>0</v>
      </c>
      <c r="F173" s="7">
        <f t="shared" si="18"/>
        <v>0</v>
      </c>
      <c r="G173" s="11">
        <f t="shared" si="19"/>
        <v>0</v>
      </c>
      <c r="H173" s="8">
        <f t="shared" si="25"/>
        <v>0</v>
      </c>
      <c r="J173" s="29">
        <f t="shared" si="26"/>
        <v>0</v>
      </c>
      <c r="K173" s="7">
        <f t="shared" si="20"/>
        <v>0</v>
      </c>
      <c r="L173" s="11">
        <f t="shared" si="21"/>
        <v>0</v>
      </c>
      <c r="M173" s="7">
        <f t="shared" si="22"/>
        <v>0</v>
      </c>
      <c r="N173" s="11">
        <f t="shared" si="23"/>
        <v>0</v>
      </c>
    </row>
    <row r="174" spans="5:14" ht="12.75">
      <c r="E174" s="29">
        <f t="shared" si="24"/>
        <v>0</v>
      </c>
      <c r="F174" s="7">
        <f t="shared" si="18"/>
        <v>0</v>
      </c>
      <c r="G174" s="11">
        <f t="shared" si="19"/>
        <v>0</v>
      </c>
      <c r="H174" s="8">
        <f t="shared" si="25"/>
        <v>0</v>
      </c>
      <c r="J174" s="29">
        <f t="shared" si="26"/>
        <v>0</v>
      </c>
      <c r="K174" s="7">
        <f t="shared" si="20"/>
        <v>0</v>
      </c>
      <c r="L174" s="11">
        <f t="shared" si="21"/>
        <v>0</v>
      </c>
      <c r="M174" s="7">
        <f t="shared" si="22"/>
        <v>0</v>
      </c>
      <c r="N174" s="11">
        <f t="shared" si="23"/>
        <v>0</v>
      </c>
    </row>
    <row r="175" spans="5:14" ht="12.75">
      <c r="E175" s="29">
        <f t="shared" si="24"/>
        <v>0</v>
      </c>
      <c r="F175" s="7">
        <f t="shared" si="18"/>
        <v>0</v>
      </c>
      <c r="G175" s="11">
        <f t="shared" si="19"/>
        <v>0</v>
      </c>
      <c r="H175" s="8">
        <f t="shared" si="25"/>
        <v>0</v>
      </c>
      <c r="J175" s="29">
        <f t="shared" si="26"/>
        <v>0</v>
      </c>
      <c r="K175" s="7">
        <f t="shared" si="20"/>
        <v>0</v>
      </c>
      <c r="L175" s="11">
        <f t="shared" si="21"/>
        <v>0</v>
      </c>
      <c r="M175" s="7">
        <f t="shared" si="22"/>
        <v>0</v>
      </c>
      <c r="N175" s="11">
        <f t="shared" si="23"/>
        <v>0</v>
      </c>
    </row>
    <row r="176" spans="5:14" ht="12.75">
      <c r="E176" s="29">
        <f t="shared" si="24"/>
        <v>0</v>
      </c>
      <c r="F176" s="7">
        <f t="shared" si="18"/>
        <v>0</v>
      </c>
      <c r="G176" s="11">
        <f t="shared" si="19"/>
        <v>0</v>
      </c>
      <c r="H176" s="8">
        <f t="shared" si="25"/>
        <v>0</v>
      </c>
      <c r="J176" s="29">
        <f t="shared" si="26"/>
        <v>0</v>
      </c>
      <c r="K176" s="7">
        <f t="shared" si="20"/>
        <v>0</v>
      </c>
      <c r="L176" s="11">
        <f t="shared" si="21"/>
        <v>0</v>
      </c>
      <c r="M176" s="7">
        <f t="shared" si="22"/>
        <v>0</v>
      </c>
      <c r="N176" s="11">
        <f t="shared" si="23"/>
        <v>0</v>
      </c>
    </row>
    <row r="177" spans="5:14" ht="12.75">
      <c r="E177" s="29">
        <f t="shared" si="24"/>
        <v>0</v>
      </c>
      <c r="F177" s="7">
        <f t="shared" si="18"/>
        <v>0</v>
      </c>
      <c r="G177" s="11">
        <f t="shared" si="19"/>
        <v>0</v>
      </c>
      <c r="H177" s="8">
        <f t="shared" si="25"/>
        <v>0</v>
      </c>
      <c r="J177" s="29">
        <f t="shared" si="26"/>
        <v>0</v>
      </c>
      <c r="K177" s="7">
        <f t="shared" si="20"/>
        <v>0</v>
      </c>
      <c r="L177" s="11">
        <f t="shared" si="21"/>
        <v>0</v>
      </c>
      <c r="M177" s="7">
        <f t="shared" si="22"/>
        <v>0</v>
      </c>
      <c r="N177" s="11">
        <f t="shared" si="23"/>
        <v>0</v>
      </c>
    </row>
    <row r="178" spans="5:14" ht="12.75">
      <c r="E178" s="29">
        <f t="shared" si="24"/>
        <v>0</v>
      </c>
      <c r="F178" s="7">
        <f t="shared" si="18"/>
        <v>0</v>
      </c>
      <c r="G178" s="11">
        <f t="shared" si="19"/>
        <v>0</v>
      </c>
      <c r="H178" s="8">
        <f t="shared" si="25"/>
        <v>0</v>
      </c>
      <c r="J178" s="29">
        <f t="shared" si="26"/>
        <v>0</v>
      </c>
      <c r="K178" s="7">
        <f t="shared" si="20"/>
        <v>0</v>
      </c>
      <c r="L178" s="11">
        <f t="shared" si="21"/>
        <v>0</v>
      </c>
      <c r="M178" s="7">
        <f t="shared" si="22"/>
        <v>0</v>
      </c>
      <c r="N178" s="11">
        <f t="shared" si="23"/>
        <v>0</v>
      </c>
    </row>
    <row r="179" spans="5:14" ht="12.75">
      <c r="E179" s="29">
        <f t="shared" si="24"/>
        <v>0</v>
      </c>
      <c r="F179" s="7">
        <f t="shared" si="18"/>
        <v>0</v>
      </c>
      <c r="G179" s="11">
        <f t="shared" si="19"/>
        <v>0</v>
      </c>
      <c r="H179" s="8">
        <f t="shared" si="25"/>
        <v>0</v>
      </c>
      <c r="J179" s="29">
        <f t="shared" si="26"/>
        <v>0</v>
      </c>
      <c r="K179" s="7">
        <f t="shared" si="20"/>
        <v>0</v>
      </c>
      <c r="L179" s="11">
        <f t="shared" si="21"/>
        <v>0</v>
      </c>
      <c r="M179" s="7">
        <f t="shared" si="22"/>
        <v>0</v>
      </c>
      <c r="N179" s="11">
        <f t="shared" si="23"/>
        <v>0</v>
      </c>
    </row>
    <row r="180" spans="5:14" ht="12.75">
      <c r="E180" s="29">
        <f t="shared" si="24"/>
        <v>0</v>
      </c>
      <c r="F180" s="7">
        <f t="shared" si="18"/>
        <v>0</v>
      </c>
      <c r="G180" s="11">
        <f t="shared" si="19"/>
        <v>0</v>
      </c>
      <c r="H180" s="8">
        <f t="shared" si="25"/>
        <v>0</v>
      </c>
      <c r="J180" s="29">
        <f t="shared" si="26"/>
        <v>0</v>
      </c>
      <c r="K180" s="7">
        <f t="shared" si="20"/>
        <v>0</v>
      </c>
      <c r="L180" s="11">
        <f t="shared" si="21"/>
        <v>0</v>
      </c>
      <c r="M180" s="7">
        <f t="shared" si="22"/>
        <v>0</v>
      </c>
      <c r="N180" s="11">
        <f t="shared" si="23"/>
        <v>0</v>
      </c>
    </row>
    <row r="181" spans="5:14" ht="12.75">
      <c r="E181" s="29">
        <f t="shared" si="24"/>
        <v>0</v>
      </c>
      <c r="F181" s="7">
        <f t="shared" si="18"/>
        <v>0</v>
      </c>
      <c r="G181" s="11">
        <f t="shared" si="19"/>
        <v>0</v>
      </c>
      <c r="H181" s="8">
        <f t="shared" si="25"/>
        <v>0</v>
      </c>
      <c r="J181" s="29">
        <f t="shared" si="26"/>
        <v>0</v>
      </c>
      <c r="K181" s="7">
        <f t="shared" si="20"/>
        <v>0</v>
      </c>
      <c r="L181" s="11">
        <f t="shared" si="21"/>
        <v>0</v>
      </c>
      <c r="M181" s="7">
        <f t="shared" si="22"/>
        <v>0</v>
      </c>
      <c r="N181" s="11">
        <f t="shared" si="23"/>
        <v>0</v>
      </c>
    </row>
    <row r="182" spans="5:14" ht="12.75">
      <c r="E182" s="29">
        <f t="shared" si="24"/>
        <v>0</v>
      </c>
      <c r="F182" s="7">
        <f t="shared" si="18"/>
        <v>0</v>
      </c>
      <c r="G182" s="11">
        <f t="shared" si="19"/>
        <v>0</v>
      </c>
      <c r="H182" s="8">
        <f t="shared" si="25"/>
        <v>0</v>
      </c>
      <c r="J182" s="29">
        <f t="shared" si="26"/>
        <v>0</v>
      </c>
      <c r="K182" s="7">
        <f t="shared" si="20"/>
        <v>0</v>
      </c>
      <c r="L182" s="11">
        <f t="shared" si="21"/>
        <v>0</v>
      </c>
      <c r="M182" s="7">
        <f t="shared" si="22"/>
        <v>0</v>
      </c>
      <c r="N182" s="11">
        <f t="shared" si="23"/>
        <v>0</v>
      </c>
    </row>
    <row r="183" spans="5:14" ht="12.75">
      <c r="E183" s="29">
        <f t="shared" si="24"/>
        <v>0</v>
      </c>
      <c r="F183" s="7">
        <f t="shared" si="18"/>
        <v>0</v>
      </c>
      <c r="G183" s="11">
        <f t="shared" si="19"/>
        <v>0</v>
      </c>
      <c r="H183" s="8">
        <f t="shared" si="25"/>
        <v>0</v>
      </c>
      <c r="J183" s="29">
        <f t="shared" si="26"/>
        <v>0</v>
      </c>
      <c r="K183" s="7">
        <f t="shared" si="20"/>
        <v>0</v>
      </c>
      <c r="L183" s="11">
        <f t="shared" si="21"/>
        <v>0</v>
      </c>
      <c r="M183" s="7">
        <f t="shared" si="22"/>
        <v>0</v>
      </c>
      <c r="N183" s="11">
        <f t="shared" si="23"/>
        <v>0</v>
      </c>
    </row>
    <row r="184" spans="5:14" ht="12.75">
      <c r="E184" s="29">
        <f t="shared" si="24"/>
        <v>0</v>
      </c>
      <c r="F184" s="7">
        <f t="shared" si="18"/>
        <v>0</v>
      </c>
      <c r="G184" s="11">
        <f t="shared" si="19"/>
        <v>0</v>
      </c>
      <c r="H184" s="8">
        <f t="shared" si="25"/>
        <v>0</v>
      </c>
      <c r="J184" s="29">
        <f t="shared" si="26"/>
        <v>0</v>
      </c>
      <c r="K184" s="7">
        <f t="shared" si="20"/>
        <v>0</v>
      </c>
      <c r="L184" s="11">
        <f t="shared" si="21"/>
        <v>0</v>
      </c>
      <c r="M184" s="7">
        <f t="shared" si="22"/>
        <v>0</v>
      </c>
      <c r="N184" s="11">
        <f t="shared" si="23"/>
        <v>0</v>
      </c>
    </row>
    <row r="185" spans="5:14" ht="12.75">
      <c r="E185" s="29">
        <f t="shared" si="24"/>
        <v>0</v>
      </c>
      <c r="F185" s="7">
        <f t="shared" si="18"/>
        <v>0</v>
      </c>
      <c r="G185" s="11">
        <f t="shared" si="19"/>
        <v>0</v>
      </c>
      <c r="H185" s="8">
        <f t="shared" si="25"/>
        <v>0</v>
      </c>
      <c r="J185" s="29">
        <f t="shared" si="26"/>
        <v>0</v>
      </c>
      <c r="K185" s="7">
        <f t="shared" si="20"/>
        <v>0</v>
      </c>
      <c r="L185" s="11">
        <f t="shared" si="21"/>
        <v>0</v>
      </c>
      <c r="M185" s="7">
        <f t="shared" si="22"/>
        <v>0</v>
      </c>
      <c r="N185" s="11">
        <f t="shared" si="23"/>
        <v>0</v>
      </c>
    </row>
    <row r="186" spans="5:14" ht="12.75">
      <c r="E186" s="29">
        <f t="shared" si="24"/>
        <v>0</v>
      </c>
      <c r="F186" s="7">
        <f t="shared" si="18"/>
        <v>0</v>
      </c>
      <c r="G186" s="11">
        <f t="shared" si="19"/>
        <v>0</v>
      </c>
      <c r="H186" s="8">
        <f t="shared" si="25"/>
        <v>0</v>
      </c>
      <c r="J186" s="29">
        <f t="shared" si="26"/>
        <v>0</v>
      </c>
      <c r="K186" s="7">
        <f t="shared" si="20"/>
        <v>0</v>
      </c>
      <c r="L186" s="11">
        <f t="shared" si="21"/>
        <v>0</v>
      </c>
      <c r="M186" s="7">
        <f t="shared" si="22"/>
        <v>0</v>
      </c>
      <c r="N186" s="11">
        <f t="shared" si="23"/>
        <v>0</v>
      </c>
    </row>
    <row r="187" spans="5:14" ht="12.75">
      <c r="E187" s="29">
        <f t="shared" si="24"/>
        <v>0</v>
      </c>
      <c r="F187" s="7">
        <f t="shared" si="18"/>
        <v>0</v>
      </c>
      <c r="G187" s="11">
        <f t="shared" si="19"/>
        <v>0</v>
      </c>
      <c r="H187" s="8">
        <f t="shared" si="25"/>
        <v>0</v>
      </c>
      <c r="J187" s="29">
        <f t="shared" si="26"/>
        <v>0</v>
      </c>
      <c r="K187" s="7">
        <f t="shared" si="20"/>
        <v>0</v>
      </c>
      <c r="L187" s="11">
        <f t="shared" si="21"/>
        <v>0</v>
      </c>
      <c r="M187" s="7">
        <f t="shared" si="22"/>
        <v>0</v>
      </c>
      <c r="N187" s="11">
        <f t="shared" si="23"/>
        <v>0</v>
      </c>
    </row>
    <row r="188" spans="5:14" ht="12.75">
      <c r="E188" s="29">
        <f t="shared" si="24"/>
        <v>0</v>
      </c>
      <c r="F188" s="7">
        <f t="shared" si="18"/>
        <v>0</v>
      </c>
      <c r="G188" s="11">
        <f t="shared" si="19"/>
        <v>0</v>
      </c>
      <c r="H188" s="8">
        <f t="shared" si="25"/>
        <v>0</v>
      </c>
      <c r="J188" s="29">
        <f t="shared" si="26"/>
        <v>0</v>
      </c>
      <c r="K188" s="7">
        <f t="shared" si="20"/>
        <v>0</v>
      </c>
      <c r="L188" s="11">
        <f t="shared" si="21"/>
        <v>0</v>
      </c>
      <c r="M188" s="7">
        <f t="shared" si="22"/>
        <v>0</v>
      </c>
      <c r="N188" s="11">
        <f t="shared" si="23"/>
        <v>0</v>
      </c>
    </row>
    <row r="189" spans="5:14" ht="12.75">
      <c r="E189" s="29">
        <f t="shared" si="24"/>
        <v>0</v>
      </c>
      <c r="F189" s="7">
        <f t="shared" si="18"/>
        <v>0</v>
      </c>
      <c r="G189" s="11">
        <f t="shared" si="19"/>
        <v>0</v>
      </c>
      <c r="H189" s="8">
        <f t="shared" si="25"/>
        <v>0</v>
      </c>
      <c r="J189" s="29">
        <f t="shared" si="26"/>
        <v>0</v>
      </c>
      <c r="K189" s="7">
        <f t="shared" si="20"/>
        <v>0</v>
      </c>
      <c r="L189" s="11">
        <f t="shared" si="21"/>
        <v>0</v>
      </c>
      <c r="M189" s="7">
        <f t="shared" si="22"/>
        <v>0</v>
      </c>
      <c r="N189" s="11">
        <f t="shared" si="23"/>
        <v>0</v>
      </c>
    </row>
    <row r="190" spans="5:14" ht="12.75">
      <c r="E190" s="29">
        <f t="shared" si="24"/>
        <v>0</v>
      </c>
      <c r="F190" s="7">
        <f t="shared" si="18"/>
        <v>0</v>
      </c>
      <c r="G190" s="11">
        <f t="shared" si="19"/>
        <v>0</v>
      </c>
      <c r="H190" s="8">
        <f t="shared" si="25"/>
        <v>0</v>
      </c>
      <c r="J190" s="29">
        <f t="shared" si="26"/>
        <v>0</v>
      </c>
      <c r="K190" s="7">
        <f t="shared" si="20"/>
        <v>0</v>
      </c>
      <c r="L190" s="11">
        <f t="shared" si="21"/>
        <v>0</v>
      </c>
      <c r="M190" s="7">
        <f t="shared" si="22"/>
        <v>0</v>
      </c>
      <c r="N190" s="11">
        <f t="shared" si="23"/>
        <v>0</v>
      </c>
    </row>
    <row r="191" spans="5:14" ht="12.75">
      <c r="E191" s="29">
        <f t="shared" si="24"/>
        <v>0</v>
      </c>
      <c r="F191" s="7">
        <f t="shared" si="18"/>
        <v>0</v>
      </c>
      <c r="G191" s="11">
        <f t="shared" si="19"/>
        <v>0</v>
      </c>
      <c r="H191" s="8">
        <f t="shared" si="25"/>
        <v>0</v>
      </c>
      <c r="J191" s="29">
        <f t="shared" si="26"/>
        <v>0</v>
      </c>
      <c r="K191" s="7">
        <f t="shared" si="20"/>
        <v>0</v>
      </c>
      <c r="L191" s="11">
        <f t="shared" si="21"/>
        <v>0</v>
      </c>
      <c r="M191" s="7">
        <f t="shared" si="22"/>
        <v>0</v>
      </c>
      <c r="N191" s="11">
        <f t="shared" si="23"/>
        <v>0</v>
      </c>
    </row>
    <row r="192" spans="5:14" ht="12.75">
      <c r="E192" s="29">
        <f t="shared" si="24"/>
        <v>0</v>
      </c>
      <c r="F192" s="7">
        <f t="shared" si="18"/>
        <v>0</v>
      </c>
      <c r="G192" s="11">
        <f t="shared" si="19"/>
        <v>0</v>
      </c>
      <c r="H192" s="8">
        <f t="shared" si="25"/>
        <v>0</v>
      </c>
      <c r="J192" s="29">
        <f t="shared" si="26"/>
        <v>0</v>
      </c>
      <c r="K192" s="7">
        <f t="shared" si="20"/>
        <v>0</v>
      </c>
      <c r="L192" s="11">
        <f t="shared" si="21"/>
        <v>0</v>
      </c>
      <c r="M192" s="7">
        <f t="shared" si="22"/>
        <v>0</v>
      </c>
      <c r="N192" s="11">
        <f t="shared" si="23"/>
        <v>0</v>
      </c>
    </row>
    <row r="193" spans="5:14" ht="12.75">
      <c r="E193" s="29">
        <f t="shared" si="24"/>
        <v>0</v>
      </c>
      <c r="F193" s="7">
        <f t="shared" si="18"/>
        <v>0</v>
      </c>
      <c r="G193" s="11">
        <f t="shared" si="19"/>
        <v>0</v>
      </c>
      <c r="H193" s="8">
        <f t="shared" si="25"/>
        <v>0</v>
      </c>
      <c r="J193" s="29">
        <f t="shared" si="26"/>
        <v>0</v>
      </c>
      <c r="K193" s="7">
        <f t="shared" si="20"/>
        <v>0</v>
      </c>
      <c r="L193" s="11">
        <f t="shared" si="21"/>
        <v>0</v>
      </c>
      <c r="M193" s="7">
        <f t="shared" si="22"/>
        <v>0</v>
      </c>
      <c r="N193" s="11">
        <f t="shared" si="23"/>
        <v>0</v>
      </c>
    </row>
    <row r="194" spans="5:14" ht="12.75">
      <c r="E194" s="29">
        <f t="shared" si="24"/>
        <v>0</v>
      </c>
      <c r="F194" s="7">
        <f t="shared" si="18"/>
        <v>0</v>
      </c>
      <c r="G194" s="11">
        <f t="shared" si="19"/>
        <v>0</v>
      </c>
      <c r="H194" s="8">
        <f t="shared" si="25"/>
        <v>0</v>
      </c>
      <c r="J194" s="29">
        <f t="shared" si="26"/>
        <v>0</v>
      </c>
      <c r="K194" s="7">
        <f t="shared" si="20"/>
        <v>0</v>
      </c>
      <c r="L194" s="11">
        <f t="shared" si="21"/>
        <v>0</v>
      </c>
      <c r="M194" s="7">
        <f t="shared" si="22"/>
        <v>0</v>
      </c>
      <c r="N194" s="11">
        <f t="shared" si="23"/>
        <v>0</v>
      </c>
    </row>
    <row r="195" spans="5:14" ht="12.75">
      <c r="E195" s="29">
        <f t="shared" si="24"/>
        <v>0</v>
      </c>
      <c r="F195" s="7">
        <f aca="true" t="shared" si="27" ref="F195:F252">IF(E195=0,0,IF(E195=YrTM,FV*CR/Freq+FV,FV*CR/Freq))</f>
        <v>0</v>
      </c>
      <c r="G195" s="11">
        <f aca="true" t="shared" si="28" ref="G195:G252">F195/(1+CR/Freq)^(E195*Freq)</f>
        <v>0</v>
      </c>
      <c r="H195" s="8">
        <f t="shared" si="25"/>
        <v>0</v>
      </c>
      <c r="J195" s="29">
        <f t="shared" si="26"/>
        <v>0</v>
      </c>
      <c r="K195" s="7">
        <f aca="true" t="shared" si="29" ref="K195:K252">IF(J195=0,0,IF(J195=YrTM,Notional*SY/Freq+Notional,Notional*SY/Freq))</f>
        <v>0</v>
      </c>
      <c r="L195" s="11">
        <f aca="true" t="shared" si="30" ref="L195:L252">K195/(1+CR/Freq)^(J195*Freq)</f>
        <v>0</v>
      </c>
      <c r="M195" s="7">
        <f aca="true" t="shared" si="31" ref="M195:M252">IF(J195=0,0,IF(J195=YrTM,Notional*CR/Freq+Notional,Notional*CR/Freq))</f>
        <v>0</v>
      </c>
      <c r="N195" s="11">
        <f aca="true" t="shared" si="32" ref="N195:N252">M195/(1+CR/Freq)^(J195*Freq)</f>
        <v>0</v>
      </c>
    </row>
    <row r="196" spans="5:14" ht="12.75">
      <c r="E196" s="29">
        <f aca="true" t="shared" si="33" ref="E196:E252">IF(E195+(1/$C$14)&gt;$C$15,0,IF(E195=0,0,E195+(1/$C$14)))</f>
        <v>0</v>
      </c>
      <c r="F196" s="7">
        <f t="shared" si="27"/>
        <v>0</v>
      </c>
      <c r="G196" s="11">
        <f t="shared" si="28"/>
        <v>0</v>
      </c>
      <c r="H196" s="8">
        <f aca="true" t="shared" si="34" ref="H196:H252">G196*E196</f>
        <v>0</v>
      </c>
      <c r="J196" s="29">
        <f aca="true" t="shared" si="35" ref="J196:J252">IF(J195+(1/$C$14)&gt;$C$15,0,IF(J195=0,0,J195+(1/$C$14)))</f>
        <v>0</v>
      </c>
      <c r="K196" s="7">
        <f t="shared" si="29"/>
        <v>0</v>
      </c>
      <c r="L196" s="11">
        <f t="shared" si="30"/>
        <v>0</v>
      </c>
      <c r="M196" s="7">
        <f t="shared" si="31"/>
        <v>0</v>
      </c>
      <c r="N196" s="11">
        <f t="shared" si="32"/>
        <v>0</v>
      </c>
    </row>
    <row r="197" spans="5:14" ht="12.75">
      <c r="E197" s="29">
        <f t="shared" si="33"/>
        <v>0</v>
      </c>
      <c r="F197" s="7">
        <f t="shared" si="27"/>
        <v>0</v>
      </c>
      <c r="G197" s="11">
        <f t="shared" si="28"/>
        <v>0</v>
      </c>
      <c r="H197" s="8">
        <f t="shared" si="34"/>
        <v>0</v>
      </c>
      <c r="J197" s="29">
        <f t="shared" si="35"/>
        <v>0</v>
      </c>
      <c r="K197" s="7">
        <f t="shared" si="29"/>
        <v>0</v>
      </c>
      <c r="L197" s="11">
        <f t="shared" si="30"/>
        <v>0</v>
      </c>
      <c r="M197" s="7">
        <f t="shared" si="31"/>
        <v>0</v>
      </c>
      <c r="N197" s="11">
        <f t="shared" si="32"/>
        <v>0</v>
      </c>
    </row>
    <row r="198" spans="5:14" ht="12.75">
      <c r="E198" s="29">
        <f t="shared" si="33"/>
        <v>0</v>
      </c>
      <c r="F198" s="7">
        <f t="shared" si="27"/>
        <v>0</v>
      </c>
      <c r="G198" s="11">
        <f t="shared" si="28"/>
        <v>0</v>
      </c>
      <c r="H198" s="8">
        <f t="shared" si="34"/>
        <v>0</v>
      </c>
      <c r="J198" s="29">
        <f t="shared" si="35"/>
        <v>0</v>
      </c>
      <c r="K198" s="7">
        <f t="shared" si="29"/>
        <v>0</v>
      </c>
      <c r="L198" s="11">
        <f t="shared" si="30"/>
        <v>0</v>
      </c>
      <c r="M198" s="7">
        <f t="shared" si="31"/>
        <v>0</v>
      </c>
      <c r="N198" s="11">
        <f t="shared" si="32"/>
        <v>0</v>
      </c>
    </row>
    <row r="199" spans="5:14" ht="12.75">
      <c r="E199" s="29">
        <f t="shared" si="33"/>
        <v>0</v>
      </c>
      <c r="F199" s="7">
        <f t="shared" si="27"/>
        <v>0</v>
      </c>
      <c r="G199" s="11">
        <f t="shared" si="28"/>
        <v>0</v>
      </c>
      <c r="H199" s="8">
        <f t="shared" si="34"/>
        <v>0</v>
      </c>
      <c r="J199" s="29">
        <f t="shared" si="35"/>
        <v>0</v>
      </c>
      <c r="K199" s="7">
        <f t="shared" si="29"/>
        <v>0</v>
      </c>
      <c r="L199" s="11">
        <f t="shared" si="30"/>
        <v>0</v>
      </c>
      <c r="M199" s="7">
        <f t="shared" si="31"/>
        <v>0</v>
      </c>
      <c r="N199" s="11">
        <f t="shared" si="32"/>
        <v>0</v>
      </c>
    </row>
    <row r="200" spans="5:14" ht="12.75">
      <c r="E200" s="29">
        <f t="shared" si="33"/>
        <v>0</v>
      </c>
      <c r="F200" s="7">
        <f t="shared" si="27"/>
        <v>0</v>
      </c>
      <c r="G200" s="11">
        <f t="shared" si="28"/>
        <v>0</v>
      </c>
      <c r="H200" s="8">
        <f t="shared" si="34"/>
        <v>0</v>
      </c>
      <c r="J200" s="29">
        <f t="shared" si="35"/>
        <v>0</v>
      </c>
      <c r="K200" s="7">
        <f t="shared" si="29"/>
        <v>0</v>
      </c>
      <c r="L200" s="11">
        <f t="shared" si="30"/>
        <v>0</v>
      </c>
      <c r="M200" s="7">
        <f t="shared" si="31"/>
        <v>0</v>
      </c>
      <c r="N200" s="11">
        <f t="shared" si="32"/>
        <v>0</v>
      </c>
    </row>
    <row r="201" spans="5:14" ht="12.75">
      <c r="E201" s="29">
        <f t="shared" si="33"/>
        <v>0</v>
      </c>
      <c r="F201" s="7">
        <f t="shared" si="27"/>
        <v>0</v>
      </c>
      <c r="G201" s="11">
        <f t="shared" si="28"/>
        <v>0</v>
      </c>
      <c r="H201" s="8">
        <f t="shared" si="34"/>
        <v>0</v>
      </c>
      <c r="J201" s="29">
        <f t="shared" si="35"/>
        <v>0</v>
      </c>
      <c r="K201" s="7">
        <f t="shared" si="29"/>
        <v>0</v>
      </c>
      <c r="L201" s="11">
        <f t="shared" si="30"/>
        <v>0</v>
      </c>
      <c r="M201" s="7">
        <f t="shared" si="31"/>
        <v>0</v>
      </c>
      <c r="N201" s="11">
        <f t="shared" si="32"/>
        <v>0</v>
      </c>
    </row>
    <row r="202" spans="5:14" ht="12.75">
      <c r="E202" s="29">
        <f t="shared" si="33"/>
        <v>0</v>
      </c>
      <c r="F202" s="7">
        <f t="shared" si="27"/>
        <v>0</v>
      </c>
      <c r="G202" s="11">
        <f t="shared" si="28"/>
        <v>0</v>
      </c>
      <c r="H202" s="8">
        <f t="shared" si="34"/>
        <v>0</v>
      </c>
      <c r="J202" s="29">
        <f t="shared" si="35"/>
        <v>0</v>
      </c>
      <c r="K202" s="7">
        <f t="shared" si="29"/>
        <v>0</v>
      </c>
      <c r="L202" s="11">
        <f t="shared" si="30"/>
        <v>0</v>
      </c>
      <c r="M202" s="7">
        <f t="shared" si="31"/>
        <v>0</v>
      </c>
      <c r="N202" s="11">
        <f t="shared" si="32"/>
        <v>0</v>
      </c>
    </row>
    <row r="203" spans="5:14" ht="12.75">
      <c r="E203" s="29">
        <f t="shared" si="33"/>
        <v>0</v>
      </c>
      <c r="F203" s="7">
        <f t="shared" si="27"/>
        <v>0</v>
      </c>
      <c r="G203" s="11">
        <f t="shared" si="28"/>
        <v>0</v>
      </c>
      <c r="H203" s="8">
        <f t="shared" si="34"/>
        <v>0</v>
      </c>
      <c r="J203" s="29">
        <f t="shared" si="35"/>
        <v>0</v>
      </c>
      <c r="K203" s="7">
        <f t="shared" si="29"/>
        <v>0</v>
      </c>
      <c r="L203" s="11">
        <f t="shared" si="30"/>
        <v>0</v>
      </c>
      <c r="M203" s="7">
        <f t="shared" si="31"/>
        <v>0</v>
      </c>
      <c r="N203" s="11">
        <f t="shared" si="32"/>
        <v>0</v>
      </c>
    </row>
    <row r="204" spans="5:14" ht="12.75">
      <c r="E204" s="29">
        <f t="shared" si="33"/>
        <v>0</v>
      </c>
      <c r="F204" s="7">
        <f t="shared" si="27"/>
        <v>0</v>
      </c>
      <c r="G204" s="11">
        <f t="shared" si="28"/>
        <v>0</v>
      </c>
      <c r="H204" s="8">
        <f t="shared" si="34"/>
        <v>0</v>
      </c>
      <c r="J204" s="29">
        <f t="shared" si="35"/>
        <v>0</v>
      </c>
      <c r="K204" s="7">
        <f t="shared" si="29"/>
        <v>0</v>
      </c>
      <c r="L204" s="11">
        <f t="shared" si="30"/>
        <v>0</v>
      </c>
      <c r="M204" s="7">
        <f t="shared" si="31"/>
        <v>0</v>
      </c>
      <c r="N204" s="11">
        <f t="shared" si="32"/>
        <v>0</v>
      </c>
    </row>
    <row r="205" spans="5:14" ht="12.75">
      <c r="E205" s="29">
        <f t="shared" si="33"/>
        <v>0</v>
      </c>
      <c r="F205" s="7">
        <f t="shared" si="27"/>
        <v>0</v>
      </c>
      <c r="G205" s="11">
        <f t="shared" si="28"/>
        <v>0</v>
      </c>
      <c r="H205" s="8">
        <f t="shared" si="34"/>
        <v>0</v>
      </c>
      <c r="J205" s="29">
        <f t="shared" si="35"/>
        <v>0</v>
      </c>
      <c r="K205" s="7">
        <f t="shared" si="29"/>
        <v>0</v>
      </c>
      <c r="L205" s="11">
        <f t="shared" si="30"/>
        <v>0</v>
      </c>
      <c r="M205" s="7">
        <f t="shared" si="31"/>
        <v>0</v>
      </c>
      <c r="N205" s="11">
        <f t="shared" si="32"/>
        <v>0</v>
      </c>
    </row>
    <row r="206" spans="5:14" ht="12.75">
      <c r="E206" s="29">
        <f t="shared" si="33"/>
        <v>0</v>
      </c>
      <c r="F206" s="7">
        <f t="shared" si="27"/>
        <v>0</v>
      </c>
      <c r="G206" s="11">
        <f t="shared" si="28"/>
        <v>0</v>
      </c>
      <c r="H206" s="8">
        <f t="shared" si="34"/>
        <v>0</v>
      </c>
      <c r="J206" s="29">
        <f t="shared" si="35"/>
        <v>0</v>
      </c>
      <c r="K206" s="7">
        <f t="shared" si="29"/>
        <v>0</v>
      </c>
      <c r="L206" s="11">
        <f t="shared" si="30"/>
        <v>0</v>
      </c>
      <c r="M206" s="7">
        <f t="shared" si="31"/>
        <v>0</v>
      </c>
      <c r="N206" s="11">
        <f t="shared" si="32"/>
        <v>0</v>
      </c>
    </row>
    <row r="207" spans="5:14" ht="12.75">
      <c r="E207" s="29">
        <f t="shared" si="33"/>
        <v>0</v>
      </c>
      <c r="F207" s="7">
        <f t="shared" si="27"/>
        <v>0</v>
      </c>
      <c r="G207" s="11">
        <f t="shared" si="28"/>
        <v>0</v>
      </c>
      <c r="H207" s="8">
        <f t="shared" si="34"/>
        <v>0</v>
      </c>
      <c r="J207" s="29">
        <f t="shared" si="35"/>
        <v>0</v>
      </c>
      <c r="K207" s="7">
        <f t="shared" si="29"/>
        <v>0</v>
      </c>
      <c r="L207" s="11">
        <f t="shared" si="30"/>
        <v>0</v>
      </c>
      <c r="M207" s="7">
        <f t="shared" si="31"/>
        <v>0</v>
      </c>
      <c r="N207" s="11">
        <f t="shared" si="32"/>
        <v>0</v>
      </c>
    </row>
    <row r="208" spans="5:14" ht="12.75">
      <c r="E208" s="29">
        <f t="shared" si="33"/>
        <v>0</v>
      </c>
      <c r="F208" s="7">
        <f t="shared" si="27"/>
        <v>0</v>
      </c>
      <c r="G208" s="11">
        <f t="shared" si="28"/>
        <v>0</v>
      </c>
      <c r="H208" s="8">
        <f t="shared" si="34"/>
        <v>0</v>
      </c>
      <c r="J208" s="29">
        <f t="shared" si="35"/>
        <v>0</v>
      </c>
      <c r="K208" s="7">
        <f t="shared" si="29"/>
        <v>0</v>
      </c>
      <c r="L208" s="11">
        <f t="shared" si="30"/>
        <v>0</v>
      </c>
      <c r="M208" s="7">
        <f t="shared" si="31"/>
        <v>0</v>
      </c>
      <c r="N208" s="11">
        <f t="shared" si="32"/>
        <v>0</v>
      </c>
    </row>
    <row r="209" spans="5:14" ht="12.75">
      <c r="E209" s="29">
        <f t="shared" si="33"/>
        <v>0</v>
      </c>
      <c r="F209" s="7">
        <f t="shared" si="27"/>
        <v>0</v>
      </c>
      <c r="G209" s="11">
        <f t="shared" si="28"/>
        <v>0</v>
      </c>
      <c r="H209" s="8">
        <f t="shared" si="34"/>
        <v>0</v>
      </c>
      <c r="J209" s="29">
        <f t="shared" si="35"/>
        <v>0</v>
      </c>
      <c r="K209" s="7">
        <f t="shared" si="29"/>
        <v>0</v>
      </c>
      <c r="L209" s="11">
        <f t="shared" si="30"/>
        <v>0</v>
      </c>
      <c r="M209" s="7">
        <f t="shared" si="31"/>
        <v>0</v>
      </c>
      <c r="N209" s="11">
        <f t="shared" si="32"/>
        <v>0</v>
      </c>
    </row>
    <row r="210" spans="5:14" ht="12.75">
      <c r="E210" s="29">
        <f t="shared" si="33"/>
        <v>0</v>
      </c>
      <c r="F210" s="7">
        <f t="shared" si="27"/>
        <v>0</v>
      </c>
      <c r="G210" s="11">
        <f t="shared" si="28"/>
        <v>0</v>
      </c>
      <c r="H210" s="8">
        <f t="shared" si="34"/>
        <v>0</v>
      </c>
      <c r="J210" s="29">
        <f t="shared" si="35"/>
        <v>0</v>
      </c>
      <c r="K210" s="7">
        <f t="shared" si="29"/>
        <v>0</v>
      </c>
      <c r="L210" s="11">
        <f t="shared" si="30"/>
        <v>0</v>
      </c>
      <c r="M210" s="7">
        <f t="shared" si="31"/>
        <v>0</v>
      </c>
      <c r="N210" s="11">
        <f t="shared" si="32"/>
        <v>0</v>
      </c>
    </row>
    <row r="211" spans="5:14" ht="12.75">
      <c r="E211" s="29">
        <f t="shared" si="33"/>
        <v>0</v>
      </c>
      <c r="F211" s="7">
        <f t="shared" si="27"/>
        <v>0</v>
      </c>
      <c r="G211" s="11">
        <f t="shared" si="28"/>
        <v>0</v>
      </c>
      <c r="H211" s="8">
        <f t="shared" si="34"/>
        <v>0</v>
      </c>
      <c r="J211" s="29">
        <f t="shared" si="35"/>
        <v>0</v>
      </c>
      <c r="K211" s="7">
        <f t="shared" si="29"/>
        <v>0</v>
      </c>
      <c r="L211" s="11">
        <f t="shared" si="30"/>
        <v>0</v>
      </c>
      <c r="M211" s="7">
        <f t="shared" si="31"/>
        <v>0</v>
      </c>
      <c r="N211" s="11">
        <f t="shared" si="32"/>
        <v>0</v>
      </c>
    </row>
    <row r="212" spans="5:14" ht="12.75">
      <c r="E212" s="29">
        <f t="shared" si="33"/>
        <v>0</v>
      </c>
      <c r="F212" s="7">
        <f t="shared" si="27"/>
        <v>0</v>
      </c>
      <c r="G212" s="11">
        <f t="shared" si="28"/>
        <v>0</v>
      </c>
      <c r="H212" s="8">
        <f t="shared" si="34"/>
        <v>0</v>
      </c>
      <c r="J212" s="29">
        <f t="shared" si="35"/>
        <v>0</v>
      </c>
      <c r="K212" s="7">
        <f t="shared" si="29"/>
        <v>0</v>
      </c>
      <c r="L212" s="11">
        <f t="shared" si="30"/>
        <v>0</v>
      </c>
      <c r="M212" s="7">
        <f t="shared" si="31"/>
        <v>0</v>
      </c>
      <c r="N212" s="11">
        <f t="shared" si="32"/>
        <v>0</v>
      </c>
    </row>
    <row r="213" spans="5:14" ht="12.75">
      <c r="E213" s="29">
        <f t="shared" si="33"/>
        <v>0</v>
      </c>
      <c r="F213" s="7">
        <f t="shared" si="27"/>
        <v>0</v>
      </c>
      <c r="G213" s="11">
        <f t="shared" si="28"/>
        <v>0</v>
      </c>
      <c r="H213" s="8">
        <f t="shared" si="34"/>
        <v>0</v>
      </c>
      <c r="J213" s="29">
        <f t="shared" si="35"/>
        <v>0</v>
      </c>
      <c r="K213" s="7">
        <f t="shared" si="29"/>
        <v>0</v>
      </c>
      <c r="L213" s="11">
        <f t="shared" si="30"/>
        <v>0</v>
      </c>
      <c r="M213" s="7">
        <f t="shared" si="31"/>
        <v>0</v>
      </c>
      <c r="N213" s="11">
        <f t="shared" si="32"/>
        <v>0</v>
      </c>
    </row>
    <row r="214" spans="5:14" ht="12.75">
      <c r="E214" s="29">
        <f t="shared" si="33"/>
        <v>0</v>
      </c>
      <c r="F214" s="7">
        <f t="shared" si="27"/>
        <v>0</v>
      </c>
      <c r="G214" s="11">
        <f t="shared" si="28"/>
        <v>0</v>
      </c>
      <c r="H214" s="8">
        <f t="shared" si="34"/>
        <v>0</v>
      </c>
      <c r="J214" s="29">
        <f t="shared" si="35"/>
        <v>0</v>
      </c>
      <c r="K214" s="7">
        <f t="shared" si="29"/>
        <v>0</v>
      </c>
      <c r="L214" s="11">
        <f t="shared" si="30"/>
        <v>0</v>
      </c>
      <c r="M214" s="7">
        <f t="shared" si="31"/>
        <v>0</v>
      </c>
      <c r="N214" s="11">
        <f t="shared" si="32"/>
        <v>0</v>
      </c>
    </row>
    <row r="215" spans="5:14" ht="12.75">
      <c r="E215" s="29">
        <f t="shared" si="33"/>
        <v>0</v>
      </c>
      <c r="F215" s="7">
        <f t="shared" si="27"/>
        <v>0</v>
      </c>
      <c r="G215" s="11">
        <f t="shared" si="28"/>
        <v>0</v>
      </c>
      <c r="H215" s="8">
        <f t="shared" si="34"/>
        <v>0</v>
      </c>
      <c r="J215" s="29">
        <f t="shared" si="35"/>
        <v>0</v>
      </c>
      <c r="K215" s="7">
        <f t="shared" si="29"/>
        <v>0</v>
      </c>
      <c r="L215" s="11">
        <f t="shared" si="30"/>
        <v>0</v>
      </c>
      <c r="M215" s="7">
        <f t="shared" si="31"/>
        <v>0</v>
      </c>
      <c r="N215" s="11">
        <f t="shared" si="32"/>
        <v>0</v>
      </c>
    </row>
    <row r="216" spans="5:14" ht="12.75">
      <c r="E216" s="29">
        <f t="shared" si="33"/>
        <v>0</v>
      </c>
      <c r="F216" s="7">
        <f t="shared" si="27"/>
        <v>0</v>
      </c>
      <c r="G216" s="11">
        <f t="shared" si="28"/>
        <v>0</v>
      </c>
      <c r="H216" s="8">
        <f t="shared" si="34"/>
        <v>0</v>
      </c>
      <c r="J216" s="29">
        <f t="shared" si="35"/>
        <v>0</v>
      </c>
      <c r="K216" s="7">
        <f t="shared" si="29"/>
        <v>0</v>
      </c>
      <c r="L216" s="11">
        <f t="shared" si="30"/>
        <v>0</v>
      </c>
      <c r="M216" s="7">
        <f t="shared" si="31"/>
        <v>0</v>
      </c>
      <c r="N216" s="11">
        <f t="shared" si="32"/>
        <v>0</v>
      </c>
    </row>
    <row r="217" spans="5:14" ht="12.75">
      <c r="E217" s="29">
        <f t="shared" si="33"/>
        <v>0</v>
      </c>
      <c r="F217" s="7">
        <f t="shared" si="27"/>
        <v>0</v>
      </c>
      <c r="G217" s="11">
        <f t="shared" si="28"/>
        <v>0</v>
      </c>
      <c r="H217" s="8">
        <f t="shared" si="34"/>
        <v>0</v>
      </c>
      <c r="J217" s="29">
        <f t="shared" si="35"/>
        <v>0</v>
      </c>
      <c r="K217" s="7">
        <f t="shared" si="29"/>
        <v>0</v>
      </c>
      <c r="L217" s="11">
        <f t="shared" si="30"/>
        <v>0</v>
      </c>
      <c r="M217" s="7">
        <f t="shared" si="31"/>
        <v>0</v>
      </c>
      <c r="N217" s="11">
        <f t="shared" si="32"/>
        <v>0</v>
      </c>
    </row>
    <row r="218" spans="5:14" ht="12.75">
      <c r="E218" s="29">
        <f t="shared" si="33"/>
        <v>0</v>
      </c>
      <c r="F218" s="7">
        <f t="shared" si="27"/>
        <v>0</v>
      </c>
      <c r="G218" s="11">
        <f t="shared" si="28"/>
        <v>0</v>
      </c>
      <c r="H218" s="8">
        <f t="shared" si="34"/>
        <v>0</v>
      </c>
      <c r="J218" s="29">
        <f t="shared" si="35"/>
        <v>0</v>
      </c>
      <c r="K218" s="7">
        <f t="shared" si="29"/>
        <v>0</v>
      </c>
      <c r="L218" s="11">
        <f t="shared" si="30"/>
        <v>0</v>
      </c>
      <c r="M218" s="7">
        <f t="shared" si="31"/>
        <v>0</v>
      </c>
      <c r="N218" s="11">
        <f t="shared" si="32"/>
        <v>0</v>
      </c>
    </row>
    <row r="219" spans="5:14" ht="12.75">
      <c r="E219" s="29">
        <f t="shared" si="33"/>
        <v>0</v>
      </c>
      <c r="F219" s="7">
        <f t="shared" si="27"/>
        <v>0</v>
      </c>
      <c r="G219" s="11">
        <f t="shared" si="28"/>
        <v>0</v>
      </c>
      <c r="H219" s="8">
        <f t="shared" si="34"/>
        <v>0</v>
      </c>
      <c r="J219" s="29">
        <f t="shared" si="35"/>
        <v>0</v>
      </c>
      <c r="K219" s="7">
        <f t="shared" si="29"/>
        <v>0</v>
      </c>
      <c r="L219" s="11">
        <f t="shared" si="30"/>
        <v>0</v>
      </c>
      <c r="M219" s="7">
        <f t="shared" si="31"/>
        <v>0</v>
      </c>
      <c r="N219" s="11">
        <f t="shared" si="32"/>
        <v>0</v>
      </c>
    </row>
    <row r="220" spans="5:14" ht="12.75">
      <c r="E220" s="29">
        <f t="shared" si="33"/>
        <v>0</v>
      </c>
      <c r="F220" s="7">
        <f t="shared" si="27"/>
        <v>0</v>
      </c>
      <c r="G220" s="11">
        <f t="shared" si="28"/>
        <v>0</v>
      </c>
      <c r="H220" s="8">
        <f t="shared" si="34"/>
        <v>0</v>
      </c>
      <c r="J220" s="29">
        <f t="shared" si="35"/>
        <v>0</v>
      </c>
      <c r="K220" s="7">
        <f t="shared" si="29"/>
        <v>0</v>
      </c>
      <c r="L220" s="11">
        <f t="shared" si="30"/>
        <v>0</v>
      </c>
      <c r="M220" s="7">
        <f t="shared" si="31"/>
        <v>0</v>
      </c>
      <c r="N220" s="11">
        <f t="shared" si="32"/>
        <v>0</v>
      </c>
    </row>
    <row r="221" spans="5:14" ht="12.75">
      <c r="E221" s="29">
        <f t="shared" si="33"/>
        <v>0</v>
      </c>
      <c r="F221" s="7">
        <f t="shared" si="27"/>
        <v>0</v>
      </c>
      <c r="G221" s="11">
        <f t="shared" si="28"/>
        <v>0</v>
      </c>
      <c r="H221" s="8">
        <f t="shared" si="34"/>
        <v>0</v>
      </c>
      <c r="J221" s="29">
        <f t="shared" si="35"/>
        <v>0</v>
      </c>
      <c r="K221" s="7">
        <f t="shared" si="29"/>
        <v>0</v>
      </c>
      <c r="L221" s="11">
        <f t="shared" si="30"/>
        <v>0</v>
      </c>
      <c r="M221" s="7">
        <f t="shared" si="31"/>
        <v>0</v>
      </c>
      <c r="N221" s="11">
        <f t="shared" si="32"/>
        <v>0</v>
      </c>
    </row>
    <row r="222" spans="5:14" ht="12.75">
      <c r="E222" s="29">
        <f t="shared" si="33"/>
        <v>0</v>
      </c>
      <c r="F222" s="7">
        <f t="shared" si="27"/>
        <v>0</v>
      </c>
      <c r="G222" s="11">
        <f t="shared" si="28"/>
        <v>0</v>
      </c>
      <c r="H222" s="8">
        <f t="shared" si="34"/>
        <v>0</v>
      </c>
      <c r="J222" s="29">
        <f t="shared" si="35"/>
        <v>0</v>
      </c>
      <c r="K222" s="7">
        <f t="shared" si="29"/>
        <v>0</v>
      </c>
      <c r="L222" s="11">
        <f t="shared" si="30"/>
        <v>0</v>
      </c>
      <c r="M222" s="7">
        <f t="shared" si="31"/>
        <v>0</v>
      </c>
      <c r="N222" s="11">
        <f t="shared" si="32"/>
        <v>0</v>
      </c>
    </row>
    <row r="223" spans="5:14" ht="12.75">
      <c r="E223" s="29">
        <f t="shared" si="33"/>
        <v>0</v>
      </c>
      <c r="F223" s="7">
        <f t="shared" si="27"/>
        <v>0</v>
      </c>
      <c r="G223" s="11">
        <f t="shared" si="28"/>
        <v>0</v>
      </c>
      <c r="H223" s="8">
        <f t="shared" si="34"/>
        <v>0</v>
      </c>
      <c r="J223" s="29">
        <f t="shared" si="35"/>
        <v>0</v>
      </c>
      <c r="K223" s="7">
        <f t="shared" si="29"/>
        <v>0</v>
      </c>
      <c r="L223" s="11">
        <f t="shared" si="30"/>
        <v>0</v>
      </c>
      <c r="M223" s="7">
        <f t="shared" si="31"/>
        <v>0</v>
      </c>
      <c r="N223" s="11">
        <f t="shared" si="32"/>
        <v>0</v>
      </c>
    </row>
    <row r="224" spans="5:14" ht="12.75">
      <c r="E224" s="29">
        <f t="shared" si="33"/>
        <v>0</v>
      </c>
      <c r="F224" s="7">
        <f t="shared" si="27"/>
        <v>0</v>
      </c>
      <c r="G224" s="11">
        <f t="shared" si="28"/>
        <v>0</v>
      </c>
      <c r="H224" s="8">
        <f t="shared" si="34"/>
        <v>0</v>
      </c>
      <c r="J224" s="29">
        <f t="shared" si="35"/>
        <v>0</v>
      </c>
      <c r="K224" s="7">
        <f t="shared" si="29"/>
        <v>0</v>
      </c>
      <c r="L224" s="11">
        <f t="shared" si="30"/>
        <v>0</v>
      </c>
      <c r="M224" s="7">
        <f t="shared" si="31"/>
        <v>0</v>
      </c>
      <c r="N224" s="11">
        <f t="shared" si="32"/>
        <v>0</v>
      </c>
    </row>
    <row r="225" spans="5:14" ht="12.75">
      <c r="E225" s="29">
        <f t="shared" si="33"/>
        <v>0</v>
      </c>
      <c r="F225" s="7">
        <f t="shared" si="27"/>
        <v>0</v>
      </c>
      <c r="G225" s="11">
        <f t="shared" si="28"/>
        <v>0</v>
      </c>
      <c r="H225" s="8">
        <f t="shared" si="34"/>
        <v>0</v>
      </c>
      <c r="J225" s="29">
        <f t="shared" si="35"/>
        <v>0</v>
      </c>
      <c r="K225" s="7">
        <f t="shared" si="29"/>
        <v>0</v>
      </c>
      <c r="L225" s="11">
        <f t="shared" si="30"/>
        <v>0</v>
      </c>
      <c r="M225" s="7">
        <f t="shared" si="31"/>
        <v>0</v>
      </c>
      <c r="N225" s="11">
        <f t="shared" si="32"/>
        <v>0</v>
      </c>
    </row>
    <row r="226" spans="5:14" ht="12.75">
      <c r="E226" s="29">
        <f t="shared" si="33"/>
        <v>0</v>
      </c>
      <c r="F226" s="7">
        <f t="shared" si="27"/>
        <v>0</v>
      </c>
      <c r="G226" s="11">
        <f t="shared" si="28"/>
        <v>0</v>
      </c>
      <c r="H226" s="8">
        <f t="shared" si="34"/>
        <v>0</v>
      </c>
      <c r="J226" s="29">
        <f t="shared" si="35"/>
        <v>0</v>
      </c>
      <c r="K226" s="7">
        <f t="shared" si="29"/>
        <v>0</v>
      </c>
      <c r="L226" s="11">
        <f t="shared" si="30"/>
        <v>0</v>
      </c>
      <c r="M226" s="7">
        <f t="shared" si="31"/>
        <v>0</v>
      </c>
      <c r="N226" s="11">
        <f t="shared" si="32"/>
        <v>0</v>
      </c>
    </row>
    <row r="227" spans="5:14" ht="12.75">
      <c r="E227" s="29">
        <f t="shared" si="33"/>
        <v>0</v>
      </c>
      <c r="F227" s="7">
        <f t="shared" si="27"/>
        <v>0</v>
      </c>
      <c r="G227" s="11">
        <f t="shared" si="28"/>
        <v>0</v>
      </c>
      <c r="H227" s="8">
        <f t="shared" si="34"/>
        <v>0</v>
      </c>
      <c r="J227" s="29">
        <f t="shared" si="35"/>
        <v>0</v>
      </c>
      <c r="K227" s="7">
        <f t="shared" si="29"/>
        <v>0</v>
      </c>
      <c r="L227" s="11">
        <f t="shared" si="30"/>
        <v>0</v>
      </c>
      <c r="M227" s="7">
        <f t="shared" si="31"/>
        <v>0</v>
      </c>
      <c r="N227" s="11">
        <f t="shared" si="32"/>
        <v>0</v>
      </c>
    </row>
    <row r="228" spans="5:14" ht="12.75">
      <c r="E228" s="29">
        <f t="shared" si="33"/>
        <v>0</v>
      </c>
      <c r="F228" s="7">
        <f t="shared" si="27"/>
        <v>0</v>
      </c>
      <c r="G228" s="11">
        <f t="shared" si="28"/>
        <v>0</v>
      </c>
      <c r="H228" s="8">
        <f t="shared" si="34"/>
        <v>0</v>
      </c>
      <c r="J228" s="29">
        <f t="shared" si="35"/>
        <v>0</v>
      </c>
      <c r="K228" s="7">
        <f t="shared" si="29"/>
        <v>0</v>
      </c>
      <c r="L228" s="11">
        <f t="shared" si="30"/>
        <v>0</v>
      </c>
      <c r="M228" s="7">
        <f t="shared" si="31"/>
        <v>0</v>
      </c>
      <c r="N228" s="11">
        <f t="shared" si="32"/>
        <v>0</v>
      </c>
    </row>
    <row r="229" spans="5:14" ht="12.75">
      <c r="E229" s="29">
        <f t="shared" si="33"/>
        <v>0</v>
      </c>
      <c r="F229" s="7">
        <f t="shared" si="27"/>
        <v>0</v>
      </c>
      <c r="G229" s="11">
        <f t="shared" si="28"/>
        <v>0</v>
      </c>
      <c r="H229" s="8">
        <f t="shared" si="34"/>
        <v>0</v>
      </c>
      <c r="J229" s="29">
        <f t="shared" si="35"/>
        <v>0</v>
      </c>
      <c r="K229" s="7">
        <f t="shared" si="29"/>
        <v>0</v>
      </c>
      <c r="L229" s="11">
        <f t="shared" si="30"/>
        <v>0</v>
      </c>
      <c r="M229" s="7">
        <f t="shared" si="31"/>
        <v>0</v>
      </c>
      <c r="N229" s="11">
        <f t="shared" si="32"/>
        <v>0</v>
      </c>
    </row>
    <row r="230" spans="5:14" ht="12.75">
      <c r="E230" s="29">
        <f t="shared" si="33"/>
        <v>0</v>
      </c>
      <c r="F230" s="7">
        <f t="shared" si="27"/>
        <v>0</v>
      </c>
      <c r="G230" s="11">
        <f t="shared" si="28"/>
        <v>0</v>
      </c>
      <c r="H230" s="8">
        <f t="shared" si="34"/>
        <v>0</v>
      </c>
      <c r="J230" s="29">
        <f t="shared" si="35"/>
        <v>0</v>
      </c>
      <c r="K230" s="7">
        <f t="shared" si="29"/>
        <v>0</v>
      </c>
      <c r="L230" s="11">
        <f t="shared" si="30"/>
        <v>0</v>
      </c>
      <c r="M230" s="7">
        <f t="shared" si="31"/>
        <v>0</v>
      </c>
      <c r="N230" s="11">
        <f t="shared" si="32"/>
        <v>0</v>
      </c>
    </row>
    <row r="231" spans="5:14" ht="12.75">
      <c r="E231" s="29">
        <f t="shared" si="33"/>
        <v>0</v>
      </c>
      <c r="F231" s="7">
        <f t="shared" si="27"/>
        <v>0</v>
      </c>
      <c r="G231" s="11">
        <f t="shared" si="28"/>
        <v>0</v>
      </c>
      <c r="H231" s="8">
        <f t="shared" si="34"/>
        <v>0</v>
      </c>
      <c r="J231" s="29">
        <f t="shared" si="35"/>
        <v>0</v>
      </c>
      <c r="K231" s="7">
        <f t="shared" si="29"/>
        <v>0</v>
      </c>
      <c r="L231" s="11">
        <f t="shared" si="30"/>
        <v>0</v>
      </c>
      <c r="M231" s="7">
        <f t="shared" si="31"/>
        <v>0</v>
      </c>
      <c r="N231" s="11">
        <f t="shared" si="32"/>
        <v>0</v>
      </c>
    </row>
    <row r="232" spans="5:14" ht="12.75">
      <c r="E232" s="29">
        <f t="shared" si="33"/>
        <v>0</v>
      </c>
      <c r="F232" s="7">
        <f t="shared" si="27"/>
        <v>0</v>
      </c>
      <c r="G232" s="11">
        <f t="shared" si="28"/>
        <v>0</v>
      </c>
      <c r="H232" s="8">
        <f t="shared" si="34"/>
        <v>0</v>
      </c>
      <c r="J232" s="29">
        <f t="shared" si="35"/>
        <v>0</v>
      </c>
      <c r="K232" s="7">
        <f t="shared" si="29"/>
        <v>0</v>
      </c>
      <c r="L232" s="11">
        <f t="shared" si="30"/>
        <v>0</v>
      </c>
      <c r="M232" s="7">
        <f t="shared" si="31"/>
        <v>0</v>
      </c>
      <c r="N232" s="11">
        <f t="shared" si="32"/>
        <v>0</v>
      </c>
    </row>
    <row r="233" spans="5:14" ht="12.75">
      <c r="E233" s="29">
        <f t="shared" si="33"/>
        <v>0</v>
      </c>
      <c r="F233" s="7">
        <f t="shared" si="27"/>
        <v>0</v>
      </c>
      <c r="G233" s="11">
        <f t="shared" si="28"/>
        <v>0</v>
      </c>
      <c r="H233" s="8">
        <f t="shared" si="34"/>
        <v>0</v>
      </c>
      <c r="J233" s="29">
        <f t="shared" si="35"/>
        <v>0</v>
      </c>
      <c r="K233" s="7">
        <f t="shared" si="29"/>
        <v>0</v>
      </c>
      <c r="L233" s="11">
        <f t="shared" si="30"/>
        <v>0</v>
      </c>
      <c r="M233" s="7">
        <f t="shared" si="31"/>
        <v>0</v>
      </c>
      <c r="N233" s="11">
        <f t="shared" si="32"/>
        <v>0</v>
      </c>
    </row>
    <row r="234" spans="5:14" ht="12.75">
      <c r="E234" s="29">
        <f t="shared" si="33"/>
        <v>0</v>
      </c>
      <c r="F234" s="7">
        <f t="shared" si="27"/>
        <v>0</v>
      </c>
      <c r="G234" s="11">
        <f t="shared" si="28"/>
        <v>0</v>
      </c>
      <c r="H234" s="8">
        <f t="shared" si="34"/>
        <v>0</v>
      </c>
      <c r="J234" s="29">
        <f t="shared" si="35"/>
        <v>0</v>
      </c>
      <c r="K234" s="7">
        <f t="shared" si="29"/>
        <v>0</v>
      </c>
      <c r="L234" s="11">
        <f t="shared" si="30"/>
        <v>0</v>
      </c>
      <c r="M234" s="7">
        <f t="shared" si="31"/>
        <v>0</v>
      </c>
      <c r="N234" s="11">
        <f t="shared" si="32"/>
        <v>0</v>
      </c>
    </row>
    <row r="235" spans="5:14" ht="12.75">
      <c r="E235" s="29">
        <f t="shared" si="33"/>
        <v>0</v>
      </c>
      <c r="F235" s="7">
        <f t="shared" si="27"/>
        <v>0</v>
      </c>
      <c r="G235" s="11">
        <f t="shared" si="28"/>
        <v>0</v>
      </c>
      <c r="H235" s="8">
        <f t="shared" si="34"/>
        <v>0</v>
      </c>
      <c r="J235" s="29">
        <f t="shared" si="35"/>
        <v>0</v>
      </c>
      <c r="K235" s="7">
        <f t="shared" si="29"/>
        <v>0</v>
      </c>
      <c r="L235" s="11">
        <f t="shared" si="30"/>
        <v>0</v>
      </c>
      <c r="M235" s="7">
        <f t="shared" si="31"/>
        <v>0</v>
      </c>
      <c r="N235" s="11">
        <f t="shared" si="32"/>
        <v>0</v>
      </c>
    </row>
    <row r="236" spans="5:14" ht="12.75">
      <c r="E236" s="29">
        <f t="shared" si="33"/>
        <v>0</v>
      </c>
      <c r="F236" s="7">
        <f t="shared" si="27"/>
        <v>0</v>
      </c>
      <c r="G236" s="11">
        <f t="shared" si="28"/>
        <v>0</v>
      </c>
      <c r="H236" s="8">
        <f t="shared" si="34"/>
        <v>0</v>
      </c>
      <c r="J236" s="29">
        <f t="shared" si="35"/>
        <v>0</v>
      </c>
      <c r="K236" s="7">
        <f t="shared" si="29"/>
        <v>0</v>
      </c>
      <c r="L236" s="11">
        <f t="shared" si="30"/>
        <v>0</v>
      </c>
      <c r="M236" s="7">
        <f t="shared" si="31"/>
        <v>0</v>
      </c>
      <c r="N236" s="11">
        <f t="shared" si="32"/>
        <v>0</v>
      </c>
    </row>
    <row r="237" spans="5:14" ht="12.75">
      <c r="E237" s="29">
        <f t="shared" si="33"/>
        <v>0</v>
      </c>
      <c r="F237" s="7">
        <f t="shared" si="27"/>
        <v>0</v>
      </c>
      <c r="G237" s="11">
        <f t="shared" si="28"/>
        <v>0</v>
      </c>
      <c r="H237" s="8">
        <f t="shared" si="34"/>
        <v>0</v>
      </c>
      <c r="J237" s="29">
        <f t="shared" si="35"/>
        <v>0</v>
      </c>
      <c r="K237" s="7">
        <f t="shared" si="29"/>
        <v>0</v>
      </c>
      <c r="L237" s="11">
        <f t="shared" si="30"/>
        <v>0</v>
      </c>
      <c r="M237" s="7">
        <f t="shared" si="31"/>
        <v>0</v>
      </c>
      <c r="N237" s="11">
        <f t="shared" si="32"/>
        <v>0</v>
      </c>
    </row>
    <row r="238" spans="5:14" ht="12.75">
      <c r="E238" s="29">
        <f t="shared" si="33"/>
        <v>0</v>
      </c>
      <c r="F238" s="7">
        <f t="shared" si="27"/>
        <v>0</v>
      </c>
      <c r="G238" s="11">
        <f t="shared" si="28"/>
        <v>0</v>
      </c>
      <c r="H238" s="8">
        <f t="shared" si="34"/>
        <v>0</v>
      </c>
      <c r="J238" s="29">
        <f t="shared" si="35"/>
        <v>0</v>
      </c>
      <c r="K238" s="7">
        <f t="shared" si="29"/>
        <v>0</v>
      </c>
      <c r="L238" s="11">
        <f t="shared" si="30"/>
        <v>0</v>
      </c>
      <c r="M238" s="7">
        <f t="shared" si="31"/>
        <v>0</v>
      </c>
      <c r="N238" s="11">
        <f t="shared" si="32"/>
        <v>0</v>
      </c>
    </row>
    <row r="239" spans="5:14" ht="12.75">
      <c r="E239" s="29">
        <f t="shared" si="33"/>
        <v>0</v>
      </c>
      <c r="F239" s="7">
        <f t="shared" si="27"/>
        <v>0</v>
      </c>
      <c r="G239" s="11">
        <f t="shared" si="28"/>
        <v>0</v>
      </c>
      <c r="H239" s="8">
        <f t="shared" si="34"/>
        <v>0</v>
      </c>
      <c r="J239" s="29">
        <f t="shared" si="35"/>
        <v>0</v>
      </c>
      <c r="K239" s="7">
        <f t="shared" si="29"/>
        <v>0</v>
      </c>
      <c r="L239" s="11">
        <f t="shared" si="30"/>
        <v>0</v>
      </c>
      <c r="M239" s="7">
        <f t="shared" si="31"/>
        <v>0</v>
      </c>
      <c r="N239" s="11">
        <f t="shared" si="32"/>
        <v>0</v>
      </c>
    </row>
    <row r="240" spans="5:14" ht="12.75">
      <c r="E240" s="29">
        <f t="shared" si="33"/>
        <v>0</v>
      </c>
      <c r="F240" s="7">
        <f t="shared" si="27"/>
        <v>0</v>
      </c>
      <c r="G240" s="11">
        <f t="shared" si="28"/>
        <v>0</v>
      </c>
      <c r="H240" s="8">
        <f t="shared" si="34"/>
        <v>0</v>
      </c>
      <c r="J240" s="29">
        <f t="shared" si="35"/>
        <v>0</v>
      </c>
      <c r="K240" s="7">
        <f t="shared" si="29"/>
        <v>0</v>
      </c>
      <c r="L240" s="11">
        <f t="shared" si="30"/>
        <v>0</v>
      </c>
      <c r="M240" s="7">
        <f t="shared" si="31"/>
        <v>0</v>
      </c>
      <c r="N240" s="11">
        <f t="shared" si="32"/>
        <v>0</v>
      </c>
    </row>
    <row r="241" spans="5:14" ht="12.75">
      <c r="E241" s="29">
        <f t="shared" si="33"/>
        <v>0</v>
      </c>
      <c r="F241" s="7">
        <f t="shared" si="27"/>
        <v>0</v>
      </c>
      <c r="G241" s="11">
        <f t="shared" si="28"/>
        <v>0</v>
      </c>
      <c r="H241" s="8">
        <f t="shared" si="34"/>
        <v>0</v>
      </c>
      <c r="J241" s="29">
        <f t="shared" si="35"/>
        <v>0</v>
      </c>
      <c r="K241" s="7">
        <f t="shared" si="29"/>
        <v>0</v>
      </c>
      <c r="L241" s="11">
        <f t="shared" si="30"/>
        <v>0</v>
      </c>
      <c r="M241" s="7">
        <f t="shared" si="31"/>
        <v>0</v>
      </c>
      <c r="N241" s="11">
        <f t="shared" si="32"/>
        <v>0</v>
      </c>
    </row>
    <row r="242" spans="5:14" ht="12.75">
      <c r="E242" s="29">
        <f t="shared" si="33"/>
        <v>0</v>
      </c>
      <c r="F242" s="7">
        <f t="shared" si="27"/>
        <v>0</v>
      </c>
      <c r="G242" s="11">
        <f t="shared" si="28"/>
        <v>0</v>
      </c>
      <c r="H242" s="8">
        <f t="shared" si="34"/>
        <v>0</v>
      </c>
      <c r="J242" s="29">
        <f t="shared" si="35"/>
        <v>0</v>
      </c>
      <c r="K242" s="7">
        <f t="shared" si="29"/>
        <v>0</v>
      </c>
      <c r="L242" s="11">
        <f t="shared" si="30"/>
        <v>0</v>
      </c>
      <c r="M242" s="7">
        <f t="shared" si="31"/>
        <v>0</v>
      </c>
      <c r="N242" s="11">
        <f t="shared" si="32"/>
        <v>0</v>
      </c>
    </row>
    <row r="243" spans="5:14" ht="12.75">
      <c r="E243" s="29">
        <f t="shared" si="33"/>
        <v>0</v>
      </c>
      <c r="F243" s="7">
        <f t="shared" si="27"/>
        <v>0</v>
      </c>
      <c r="G243" s="11">
        <f t="shared" si="28"/>
        <v>0</v>
      </c>
      <c r="H243" s="8">
        <f t="shared" si="34"/>
        <v>0</v>
      </c>
      <c r="J243" s="29">
        <f t="shared" si="35"/>
        <v>0</v>
      </c>
      <c r="K243" s="7">
        <f t="shared" si="29"/>
        <v>0</v>
      </c>
      <c r="L243" s="11">
        <f t="shared" si="30"/>
        <v>0</v>
      </c>
      <c r="M243" s="7">
        <f t="shared" si="31"/>
        <v>0</v>
      </c>
      <c r="N243" s="11">
        <f t="shared" si="32"/>
        <v>0</v>
      </c>
    </row>
    <row r="244" spans="5:14" ht="12.75">
      <c r="E244" s="29">
        <f t="shared" si="33"/>
        <v>0</v>
      </c>
      <c r="F244" s="7">
        <f t="shared" si="27"/>
        <v>0</v>
      </c>
      <c r="G244" s="11">
        <f t="shared" si="28"/>
        <v>0</v>
      </c>
      <c r="H244" s="8">
        <f t="shared" si="34"/>
        <v>0</v>
      </c>
      <c r="J244" s="29">
        <f t="shared" si="35"/>
        <v>0</v>
      </c>
      <c r="K244" s="7">
        <f t="shared" si="29"/>
        <v>0</v>
      </c>
      <c r="L244" s="11">
        <f t="shared" si="30"/>
        <v>0</v>
      </c>
      <c r="M244" s="7">
        <f t="shared" si="31"/>
        <v>0</v>
      </c>
      <c r="N244" s="11">
        <f t="shared" si="32"/>
        <v>0</v>
      </c>
    </row>
    <row r="245" spans="5:14" ht="12.75">
      <c r="E245" s="29">
        <f t="shared" si="33"/>
        <v>0</v>
      </c>
      <c r="F245" s="7">
        <f t="shared" si="27"/>
        <v>0</v>
      </c>
      <c r="G245" s="11">
        <f t="shared" si="28"/>
        <v>0</v>
      </c>
      <c r="H245" s="8">
        <f t="shared" si="34"/>
        <v>0</v>
      </c>
      <c r="J245" s="29">
        <f t="shared" si="35"/>
        <v>0</v>
      </c>
      <c r="K245" s="7">
        <f t="shared" si="29"/>
        <v>0</v>
      </c>
      <c r="L245" s="11">
        <f t="shared" si="30"/>
        <v>0</v>
      </c>
      <c r="M245" s="7">
        <f t="shared" si="31"/>
        <v>0</v>
      </c>
      <c r="N245" s="11">
        <f t="shared" si="32"/>
        <v>0</v>
      </c>
    </row>
    <row r="246" spans="5:14" ht="12.75">
      <c r="E246" s="29">
        <f t="shared" si="33"/>
        <v>0</v>
      </c>
      <c r="F246" s="7">
        <f t="shared" si="27"/>
        <v>0</v>
      </c>
      <c r="G246" s="11">
        <f t="shared" si="28"/>
        <v>0</v>
      </c>
      <c r="H246" s="8">
        <f t="shared" si="34"/>
        <v>0</v>
      </c>
      <c r="J246" s="29">
        <f t="shared" si="35"/>
        <v>0</v>
      </c>
      <c r="K246" s="7">
        <f t="shared" si="29"/>
        <v>0</v>
      </c>
      <c r="L246" s="11">
        <f t="shared" si="30"/>
        <v>0</v>
      </c>
      <c r="M246" s="7">
        <f t="shared" si="31"/>
        <v>0</v>
      </c>
      <c r="N246" s="11">
        <f t="shared" si="32"/>
        <v>0</v>
      </c>
    </row>
    <row r="247" spans="5:14" ht="12.75">
      <c r="E247" s="29">
        <f t="shared" si="33"/>
        <v>0</v>
      </c>
      <c r="F247" s="7">
        <f t="shared" si="27"/>
        <v>0</v>
      </c>
      <c r="G247" s="11">
        <f t="shared" si="28"/>
        <v>0</v>
      </c>
      <c r="H247" s="8">
        <f t="shared" si="34"/>
        <v>0</v>
      </c>
      <c r="J247" s="29">
        <f t="shared" si="35"/>
        <v>0</v>
      </c>
      <c r="K247" s="7">
        <f t="shared" si="29"/>
        <v>0</v>
      </c>
      <c r="L247" s="11">
        <f t="shared" si="30"/>
        <v>0</v>
      </c>
      <c r="M247" s="7">
        <f t="shared" si="31"/>
        <v>0</v>
      </c>
      <c r="N247" s="11">
        <f t="shared" si="32"/>
        <v>0</v>
      </c>
    </row>
    <row r="248" spans="5:14" ht="12.75">
      <c r="E248" s="29">
        <f t="shared" si="33"/>
        <v>0</v>
      </c>
      <c r="F248" s="7">
        <f t="shared" si="27"/>
        <v>0</v>
      </c>
      <c r="G248" s="11">
        <f t="shared" si="28"/>
        <v>0</v>
      </c>
      <c r="H248" s="8">
        <f t="shared" si="34"/>
        <v>0</v>
      </c>
      <c r="J248" s="29">
        <f t="shared" si="35"/>
        <v>0</v>
      </c>
      <c r="K248" s="7">
        <f t="shared" si="29"/>
        <v>0</v>
      </c>
      <c r="L248" s="11">
        <f t="shared" si="30"/>
        <v>0</v>
      </c>
      <c r="M248" s="7">
        <f t="shared" si="31"/>
        <v>0</v>
      </c>
      <c r="N248" s="11">
        <f t="shared" si="32"/>
        <v>0</v>
      </c>
    </row>
    <row r="249" spans="5:14" ht="12.75">
      <c r="E249" s="29">
        <f t="shared" si="33"/>
        <v>0</v>
      </c>
      <c r="F249" s="7">
        <f t="shared" si="27"/>
        <v>0</v>
      </c>
      <c r="G249" s="11">
        <f t="shared" si="28"/>
        <v>0</v>
      </c>
      <c r="H249" s="8">
        <f t="shared" si="34"/>
        <v>0</v>
      </c>
      <c r="J249" s="29">
        <f t="shared" si="35"/>
        <v>0</v>
      </c>
      <c r="K249" s="7">
        <f t="shared" si="29"/>
        <v>0</v>
      </c>
      <c r="L249" s="11">
        <f t="shared" si="30"/>
        <v>0</v>
      </c>
      <c r="M249" s="7">
        <f t="shared" si="31"/>
        <v>0</v>
      </c>
      <c r="N249" s="11">
        <f t="shared" si="32"/>
        <v>0</v>
      </c>
    </row>
    <row r="250" spans="5:14" ht="12.75">
      <c r="E250" s="29">
        <f t="shared" si="33"/>
        <v>0</v>
      </c>
      <c r="F250" s="7">
        <f t="shared" si="27"/>
        <v>0</v>
      </c>
      <c r="G250" s="11">
        <f t="shared" si="28"/>
        <v>0</v>
      </c>
      <c r="H250" s="8">
        <f t="shared" si="34"/>
        <v>0</v>
      </c>
      <c r="J250" s="29">
        <f t="shared" si="35"/>
        <v>0</v>
      </c>
      <c r="K250" s="7">
        <f t="shared" si="29"/>
        <v>0</v>
      </c>
      <c r="L250" s="11">
        <f t="shared" si="30"/>
        <v>0</v>
      </c>
      <c r="M250" s="7">
        <f t="shared" si="31"/>
        <v>0</v>
      </c>
      <c r="N250" s="11">
        <f t="shared" si="32"/>
        <v>0</v>
      </c>
    </row>
    <row r="251" spans="5:14" ht="12.75">
      <c r="E251" s="29">
        <f t="shared" si="33"/>
        <v>0</v>
      </c>
      <c r="F251" s="7">
        <f t="shared" si="27"/>
        <v>0</v>
      </c>
      <c r="G251" s="11">
        <f t="shared" si="28"/>
        <v>0</v>
      </c>
      <c r="H251" s="8">
        <f t="shared" si="34"/>
        <v>0</v>
      </c>
      <c r="J251" s="29">
        <f t="shared" si="35"/>
        <v>0</v>
      </c>
      <c r="K251" s="7">
        <f t="shared" si="29"/>
        <v>0</v>
      </c>
      <c r="L251" s="11">
        <f t="shared" si="30"/>
        <v>0</v>
      </c>
      <c r="M251" s="7">
        <f t="shared" si="31"/>
        <v>0</v>
      </c>
      <c r="N251" s="11">
        <f t="shared" si="32"/>
        <v>0</v>
      </c>
    </row>
    <row r="252" spans="5:14" ht="13.5" thickBot="1">
      <c r="E252" s="30">
        <f t="shared" si="33"/>
        <v>0</v>
      </c>
      <c r="F252" s="9">
        <f t="shared" si="27"/>
        <v>0</v>
      </c>
      <c r="G252" s="12">
        <f t="shared" si="28"/>
        <v>0</v>
      </c>
      <c r="H252" s="10">
        <f t="shared" si="34"/>
        <v>0</v>
      </c>
      <c r="J252" s="30">
        <f t="shared" si="35"/>
        <v>0</v>
      </c>
      <c r="K252" s="9">
        <f t="shared" si="29"/>
        <v>0</v>
      </c>
      <c r="L252" s="12">
        <f t="shared" si="30"/>
        <v>0</v>
      </c>
      <c r="M252" s="9">
        <f t="shared" si="31"/>
        <v>0</v>
      </c>
      <c r="N252" s="12">
        <f t="shared" si="32"/>
        <v>0</v>
      </c>
    </row>
    <row r="253" spans="5:14" ht="14.25" thickBot="1" thickTop="1">
      <c r="E253" s="31" t="s">
        <v>1</v>
      </c>
      <c r="F253" s="23"/>
      <c r="G253" s="24">
        <f>SUM(G3:G252)</f>
        <v>99.99999999999977</v>
      </c>
      <c r="H253" s="25">
        <f>SUM(H3:H252)</f>
        <v>841.2099369451208</v>
      </c>
      <c r="J253" s="31" t="s">
        <v>1</v>
      </c>
      <c r="K253" s="23"/>
      <c r="L253" s="24">
        <f>SUM(L3:L252)</f>
        <v>50803531.5017625</v>
      </c>
      <c r="M253" s="23"/>
      <c r="N253" s="24">
        <f>SUM(N3:N252)</f>
        <v>49999999.99999989</v>
      </c>
    </row>
    <row r="256" ht="12.75">
      <c r="H256" s="26" t="s"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BNP Paribas User</dc:creator>
  <cp:keywords/>
  <dc:description/>
  <cp:lastModifiedBy>BNP Paribas User</cp:lastModifiedBy>
  <dcterms:created xsi:type="dcterms:W3CDTF">2009-11-19T15:02:11Z</dcterms:created>
  <dcterms:modified xsi:type="dcterms:W3CDTF">2009-12-16T14:35:11Z</dcterms:modified>
  <cp:category/>
  <cp:version/>
  <cp:contentType/>
  <cp:contentStatus/>
</cp:coreProperties>
</file>