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2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4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5.xml" ContentType="application/vnd.openxmlformats-officedocument.drawing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7635" windowHeight="6090" firstSheet="16" activeTab="25"/>
  </bookViews>
  <sheets>
    <sheet name="Q1" sheetId="11" r:id="rId1"/>
    <sheet name="Q1 (2)" sheetId="24" r:id="rId2"/>
    <sheet name="Q2" sheetId="13" r:id="rId3"/>
    <sheet name="Q3" sheetId="14" r:id="rId4"/>
    <sheet name="Q4" sheetId="16" r:id="rId5"/>
    <sheet name="Q4 (2)" sheetId="25" r:id="rId6"/>
    <sheet name="Q5" sheetId="17" r:id="rId7"/>
    <sheet name="Q5 (2)" sheetId="26" r:id="rId8"/>
    <sheet name="Q6" sheetId="18" r:id="rId9"/>
    <sheet name="Q6 (2)" sheetId="27" r:id="rId10"/>
    <sheet name="Q7" sheetId="19" r:id="rId11"/>
    <sheet name="Q8" sheetId="22" r:id="rId12"/>
    <sheet name="Q8 (2)" sheetId="28" r:id="rId13"/>
    <sheet name="Q9" sheetId="21" r:id="rId14"/>
    <sheet name="Q9 (2)" sheetId="29" r:id="rId15"/>
    <sheet name="Q10" sheetId="20" r:id="rId16"/>
    <sheet name="Q10 (2)" sheetId="30" r:id="rId17"/>
    <sheet name="Q11" sheetId="23" r:id="rId18"/>
    <sheet name="Q11 (2)" sheetId="31" r:id="rId19"/>
    <sheet name="Q12" sheetId="15" r:id="rId20"/>
    <sheet name="Broadmead Primary" sheetId="1" r:id="rId21"/>
    <sheet name="Courtwood" sheetId="3" r:id="rId22"/>
    <sheet name="AtwoodPrimary" sheetId="2" r:id="rId23"/>
    <sheet name="Parish Church Junior" sheetId="4" r:id="rId24"/>
    <sheet name="Keston Primary" sheetId="5" r:id="rId25"/>
    <sheet name="Totals" sheetId="6" r:id="rId26"/>
  </sheets>
  <externalReferences>
    <externalReference r:id="rId27"/>
  </externalReferences>
  <calcPr calcId="145621"/>
</workbook>
</file>

<file path=xl/calcChain.xml><?xml version="1.0" encoding="utf-8"?>
<calcChain xmlns="http://schemas.openxmlformats.org/spreadsheetml/2006/main">
  <c r="T47" i="6" l="1"/>
  <c r="T48" i="6"/>
  <c r="T49" i="6"/>
  <c r="U46" i="6"/>
  <c r="T46" i="6"/>
  <c r="D49" i="6"/>
  <c r="D48" i="6"/>
  <c r="D47" i="6"/>
  <c r="D46" i="6"/>
  <c r="E49" i="6"/>
  <c r="E48" i="6"/>
  <c r="U48" i="6" s="1"/>
  <c r="E47" i="6"/>
  <c r="U47" i="6" s="1"/>
  <c r="E46" i="6"/>
  <c r="V47" i="6"/>
  <c r="V48" i="6"/>
  <c r="U49" i="6"/>
  <c r="V49" i="6"/>
  <c r="V46" i="6"/>
  <c r="C53" i="6" l="1"/>
  <c r="N44" i="6"/>
  <c r="O44" i="6"/>
  <c r="P44" i="6"/>
  <c r="Q44" i="6"/>
  <c r="N45" i="6"/>
  <c r="O45" i="6"/>
  <c r="P45" i="6"/>
  <c r="Q45" i="6"/>
  <c r="N46" i="6"/>
  <c r="O46" i="6"/>
  <c r="P46" i="6"/>
  <c r="Q46" i="6"/>
  <c r="N47" i="6"/>
  <c r="O47" i="6"/>
  <c r="P47" i="6"/>
  <c r="Q47" i="6"/>
  <c r="N48" i="6"/>
  <c r="O48" i="6"/>
  <c r="P48" i="6"/>
  <c r="Q48" i="6"/>
  <c r="N49" i="6"/>
  <c r="O49" i="6"/>
  <c r="P49" i="6"/>
  <c r="Q49" i="6"/>
  <c r="N50" i="6"/>
  <c r="O50" i="6"/>
  <c r="P50" i="6"/>
  <c r="Q50" i="6"/>
  <c r="M50" i="6"/>
  <c r="M49" i="6"/>
  <c r="M48" i="6"/>
  <c r="M47" i="6"/>
  <c r="M46" i="6"/>
  <c r="M45" i="6"/>
  <c r="M44" i="6"/>
  <c r="N43" i="6"/>
  <c r="O43" i="6"/>
  <c r="P43" i="6"/>
  <c r="Q43" i="6"/>
  <c r="M43" i="6"/>
  <c r="N30" i="6"/>
  <c r="O30" i="6"/>
  <c r="P30" i="6"/>
  <c r="Q30" i="6"/>
  <c r="N31" i="6"/>
  <c r="O31" i="6"/>
  <c r="P31" i="6"/>
  <c r="Q31" i="6"/>
  <c r="N32" i="6"/>
  <c r="O32" i="6"/>
  <c r="P32" i="6"/>
  <c r="Q32" i="6"/>
  <c r="N33" i="6"/>
  <c r="O33" i="6"/>
  <c r="P33" i="6"/>
  <c r="Q33" i="6"/>
  <c r="N34" i="6"/>
  <c r="O34" i="6"/>
  <c r="P34" i="6"/>
  <c r="Q34" i="6"/>
  <c r="N35" i="6"/>
  <c r="O35" i="6"/>
  <c r="P35" i="6"/>
  <c r="Q35" i="6"/>
  <c r="N36" i="6"/>
  <c r="O36" i="6"/>
  <c r="P36" i="6"/>
  <c r="Q36" i="6"/>
  <c r="N37" i="6"/>
  <c r="O37" i="6"/>
  <c r="P37" i="6"/>
  <c r="Q37" i="6"/>
  <c r="M37" i="6"/>
  <c r="M36" i="6"/>
  <c r="M35" i="6"/>
  <c r="M34" i="6"/>
  <c r="M33" i="6"/>
  <c r="M32" i="6"/>
  <c r="M31" i="6"/>
  <c r="M30" i="6"/>
  <c r="N56" i="6"/>
  <c r="N57" i="6"/>
  <c r="N58" i="6"/>
  <c r="N59" i="6"/>
  <c r="N60" i="6"/>
  <c r="N61" i="6"/>
  <c r="N62" i="6"/>
  <c r="N63" i="6"/>
  <c r="M63" i="6"/>
  <c r="M62" i="6"/>
  <c r="M61" i="6"/>
  <c r="M60" i="6"/>
  <c r="M59" i="6"/>
  <c r="M58" i="6"/>
  <c r="M57" i="6"/>
  <c r="M56" i="6"/>
  <c r="N82" i="6"/>
  <c r="N83" i="6"/>
  <c r="N84" i="6"/>
  <c r="N85" i="6"/>
  <c r="N86" i="6"/>
  <c r="N87" i="6"/>
  <c r="N88" i="6"/>
  <c r="M88" i="6"/>
  <c r="M87" i="6"/>
  <c r="M86" i="6"/>
  <c r="M85" i="6"/>
  <c r="M84" i="6"/>
  <c r="M83" i="6"/>
  <c r="M82" i="6"/>
  <c r="N69" i="6"/>
  <c r="N77" i="6" s="1"/>
  <c r="N70" i="6"/>
  <c r="N71" i="6"/>
  <c r="N72" i="6"/>
  <c r="N73" i="6"/>
  <c r="N74" i="6"/>
  <c r="N75" i="6"/>
  <c r="N76" i="6"/>
  <c r="M76" i="6"/>
  <c r="M75" i="6"/>
  <c r="M74" i="6"/>
  <c r="M73" i="6"/>
  <c r="M72" i="6"/>
  <c r="M71" i="6"/>
  <c r="M70" i="6"/>
  <c r="M69" i="6"/>
  <c r="N94" i="6"/>
  <c r="O94" i="6"/>
  <c r="O100" i="6" s="1"/>
  <c r="P94" i="6"/>
  <c r="N95" i="6"/>
  <c r="O95" i="6"/>
  <c r="P95" i="6"/>
  <c r="N96" i="6"/>
  <c r="O96" i="6"/>
  <c r="P96" i="6"/>
  <c r="N97" i="6"/>
  <c r="O97" i="6"/>
  <c r="P97" i="6"/>
  <c r="N98" i="6"/>
  <c r="O98" i="6"/>
  <c r="P98" i="6"/>
  <c r="N99" i="6"/>
  <c r="O99" i="6"/>
  <c r="P99" i="6"/>
  <c r="M99" i="6"/>
  <c r="M98" i="6"/>
  <c r="M97" i="6"/>
  <c r="M96" i="6"/>
  <c r="M95" i="6"/>
  <c r="M94" i="6"/>
  <c r="C47" i="2"/>
  <c r="C53" i="2"/>
  <c r="C59" i="2"/>
  <c r="C58" i="6"/>
  <c r="C63" i="6"/>
  <c r="B63" i="6"/>
  <c r="C151" i="5"/>
  <c r="C54" i="6" s="1"/>
  <c r="N23" i="6"/>
  <c r="O23" i="6"/>
  <c r="P23" i="6"/>
  <c r="N19" i="6"/>
  <c r="O19" i="6"/>
  <c r="P19" i="6"/>
  <c r="N18" i="6"/>
  <c r="O18" i="6"/>
  <c r="P18" i="6"/>
  <c r="N17" i="6"/>
  <c r="O17" i="6"/>
  <c r="P17" i="6"/>
  <c r="N20" i="6"/>
  <c r="O20" i="6"/>
  <c r="P20" i="6"/>
  <c r="N21" i="6"/>
  <c r="O21" i="6"/>
  <c r="P21" i="6"/>
  <c r="N22" i="6"/>
  <c r="O22" i="6"/>
  <c r="P22" i="6"/>
  <c r="N24" i="6"/>
  <c r="O24" i="6"/>
  <c r="P24" i="6"/>
  <c r="M24" i="6"/>
  <c r="M23" i="6"/>
  <c r="M22" i="6"/>
  <c r="M21" i="6"/>
  <c r="M20" i="6"/>
  <c r="M19" i="6"/>
  <c r="M18" i="6"/>
  <c r="M17" i="6"/>
  <c r="O51" i="6"/>
  <c r="N51" i="6"/>
  <c r="O38" i="6"/>
  <c r="N38" i="6"/>
  <c r="N11" i="6"/>
  <c r="O11" i="6"/>
  <c r="P11" i="6"/>
  <c r="Q11" i="6"/>
  <c r="R11" i="6"/>
  <c r="S11" i="6"/>
  <c r="M11" i="6"/>
  <c r="N8" i="6"/>
  <c r="O8" i="6"/>
  <c r="P8" i="6"/>
  <c r="Q8" i="6"/>
  <c r="R8" i="6"/>
  <c r="S8" i="6"/>
  <c r="M8" i="6"/>
  <c r="N10" i="6"/>
  <c r="O10" i="6"/>
  <c r="P10" i="6"/>
  <c r="Q10" i="6"/>
  <c r="R10" i="6"/>
  <c r="S10" i="6"/>
  <c r="M10" i="6"/>
  <c r="N9" i="6"/>
  <c r="O9" i="6"/>
  <c r="P9" i="6"/>
  <c r="Q9" i="6"/>
  <c r="R9" i="6"/>
  <c r="S9" i="6"/>
  <c r="M9" i="6"/>
  <c r="N7" i="6"/>
  <c r="O7" i="6"/>
  <c r="P7" i="6"/>
  <c r="Q7" i="6"/>
  <c r="R7" i="6"/>
  <c r="S7" i="6"/>
  <c r="M7" i="6"/>
  <c r="N6" i="6"/>
  <c r="O6" i="6"/>
  <c r="P6" i="6"/>
  <c r="Q6" i="6"/>
  <c r="R6" i="6"/>
  <c r="S6" i="6"/>
  <c r="M6" i="6"/>
  <c r="N5" i="6"/>
  <c r="O5" i="6"/>
  <c r="P5" i="6"/>
  <c r="Q5" i="6"/>
  <c r="R5" i="6"/>
  <c r="S5" i="6"/>
  <c r="M5" i="6"/>
  <c r="N4" i="6"/>
  <c r="O4" i="6"/>
  <c r="P4" i="6"/>
  <c r="Q4" i="6"/>
  <c r="Q12" i="6" s="1"/>
  <c r="R4" i="6"/>
  <c r="S4" i="6"/>
  <c r="M4" i="6"/>
  <c r="N89" i="6" l="1"/>
  <c r="N64" i="6"/>
  <c r="N100" i="6"/>
  <c r="Q38" i="6"/>
  <c r="P38" i="6"/>
  <c r="P51" i="6"/>
  <c r="Q51" i="6"/>
  <c r="M51" i="6"/>
  <c r="M38" i="6"/>
  <c r="M64" i="6"/>
  <c r="M89" i="6"/>
  <c r="M12" i="6"/>
  <c r="S12" i="6"/>
  <c r="O12" i="6"/>
  <c r="P12" i="6"/>
  <c r="R12" i="6"/>
  <c r="N12" i="6"/>
  <c r="P100" i="6"/>
  <c r="M77" i="6"/>
  <c r="M100" i="6"/>
  <c r="N25" i="6"/>
  <c r="P25" i="6"/>
  <c r="O25" i="6"/>
  <c r="M25" i="6"/>
  <c r="B23" i="2"/>
  <c r="B54" i="6"/>
  <c r="B151" i="5"/>
  <c r="C35" i="1" l="1"/>
  <c r="D35" i="1"/>
  <c r="E35" i="1"/>
  <c r="F35" i="1"/>
  <c r="B35" i="1"/>
  <c r="B23" i="1"/>
  <c r="C11" i="1"/>
  <c r="D11" i="1"/>
  <c r="E11" i="1"/>
  <c r="F11" i="1"/>
  <c r="G11" i="1"/>
  <c r="H11" i="1"/>
  <c r="B11" i="1"/>
  <c r="B74" i="6"/>
  <c r="B84" i="4"/>
  <c r="C69" i="6"/>
  <c r="D69" i="6"/>
  <c r="B69" i="6"/>
  <c r="C68" i="6"/>
  <c r="D68" i="6"/>
  <c r="C49" i="6"/>
  <c r="F49" i="6"/>
  <c r="G49" i="6"/>
  <c r="H49" i="6"/>
  <c r="B49" i="6"/>
  <c r="C42" i="6"/>
  <c r="C35" i="6"/>
  <c r="D35" i="6"/>
  <c r="E35" i="6"/>
  <c r="F35" i="6"/>
  <c r="B35" i="6"/>
  <c r="C28" i="6"/>
  <c r="D28" i="6"/>
  <c r="E28" i="6"/>
  <c r="B28" i="6"/>
  <c r="C47" i="6"/>
  <c r="G47" i="6"/>
  <c r="B40" i="6"/>
  <c r="C33" i="6"/>
  <c r="F33" i="6"/>
  <c r="B33" i="6"/>
  <c r="B26" i="6"/>
  <c r="C21" i="6"/>
  <c r="D21" i="6"/>
  <c r="B21" i="6"/>
  <c r="E14" i="6"/>
  <c r="C14" i="6"/>
  <c r="D14" i="6"/>
  <c r="B14" i="6"/>
  <c r="B12" i="6"/>
  <c r="D25" i="6"/>
  <c r="C18" i="6"/>
  <c r="D18" i="6"/>
  <c r="B18" i="6"/>
  <c r="D11" i="6"/>
  <c r="B11" i="6"/>
  <c r="C7" i="6"/>
  <c r="D7" i="6"/>
  <c r="E7" i="6"/>
  <c r="F7" i="6"/>
  <c r="G7" i="6"/>
  <c r="H7" i="6"/>
  <c r="B7" i="6"/>
  <c r="G4" i="6"/>
  <c r="H4" i="6"/>
  <c r="C37" i="5"/>
  <c r="C13" i="6" s="1"/>
  <c r="D37" i="5"/>
  <c r="D13" i="6" s="1"/>
  <c r="E37" i="5"/>
  <c r="E13" i="6" s="1"/>
  <c r="C56" i="5"/>
  <c r="C20" i="6" s="1"/>
  <c r="D56" i="5"/>
  <c r="D20" i="6" s="1"/>
  <c r="C75" i="5"/>
  <c r="C27" i="6" s="1"/>
  <c r="D75" i="5"/>
  <c r="D27" i="6" s="1"/>
  <c r="E75" i="5"/>
  <c r="E27" i="6" s="1"/>
  <c r="C94" i="5"/>
  <c r="C34" i="6" s="1"/>
  <c r="D94" i="5"/>
  <c r="D34" i="6" s="1"/>
  <c r="E94" i="5"/>
  <c r="E34" i="6" s="1"/>
  <c r="F94" i="5"/>
  <c r="F34" i="6" s="1"/>
  <c r="C113" i="5"/>
  <c r="C41" i="6" s="1"/>
  <c r="D113" i="5"/>
  <c r="D41" i="6" s="1"/>
  <c r="E113" i="5"/>
  <c r="E41" i="6" s="1"/>
  <c r="F113" i="5"/>
  <c r="F41" i="6" s="1"/>
  <c r="C132" i="5"/>
  <c r="C48" i="6" s="1"/>
  <c r="D132" i="5"/>
  <c r="E132" i="5"/>
  <c r="F132" i="5"/>
  <c r="F48" i="6" s="1"/>
  <c r="G132" i="5"/>
  <c r="G48" i="6" s="1"/>
  <c r="H132" i="5"/>
  <c r="H48" i="6" s="1"/>
  <c r="C170" i="5"/>
  <c r="C59" i="6" s="1"/>
  <c r="C189" i="5"/>
  <c r="C64" i="6" s="1"/>
  <c r="B189" i="5"/>
  <c r="B64" i="6" s="1"/>
  <c r="B170" i="5"/>
  <c r="B59" i="6" s="1"/>
  <c r="B132" i="5"/>
  <c r="B48" i="6" s="1"/>
  <c r="B113" i="5"/>
  <c r="B41" i="6" s="1"/>
  <c r="B94" i="5"/>
  <c r="B34" i="6" s="1"/>
  <c r="B75" i="5"/>
  <c r="B27" i="6" s="1"/>
  <c r="B56" i="5"/>
  <c r="B20" i="6" s="1"/>
  <c r="B37" i="5"/>
  <c r="B13" i="6" s="1"/>
  <c r="C18" i="5"/>
  <c r="C6" i="6" s="1"/>
  <c r="D18" i="5"/>
  <c r="D6" i="6" s="1"/>
  <c r="E18" i="5"/>
  <c r="E6" i="6" s="1"/>
  <c r="F18" i="5"/>
  <c r="F6" i="6" s="1"/>
  <c r="G18" i="5"/>
  <c r="G6" i="6" s="1"/>
  <c r="H18" i="5"/>
  <c r="H6" i="6" s="1"/>
  <c r="B18" i="5"/>
  <c r="B6" i="6" s="1"/>
  <c r="C17" i="4"/>
  <c r="D17" i="4"/>
  <c r="E17" i="4"/>
  <c r="C26" i="4"/>
  <c r="D26" i="4"/>
  <c r="C35" i="4"/>
  <c r="D35" i="4"/>
  <c r="E35" i="4"/>
  <c r="C44" i="4"/>
  <c r="D44" i="4"/>
  <c r="E44" i="4"/>
  <c r="C53" i="4"/>
  <c r="D53" i="4"/>
  <c r="D42" i="6" s="1"/>
  <c r="E53" i="4"/>
  <c r="E42" i="6" s="1"/>
  <c r="F53" i="4"/>
  <c r="F42" i="6" s="1"/>
  <c r="H62" i="4"/>
  <c r="C62" i="4"/>
  <c r="D62" i="4"/>
  <c r="E62" i="4"/>
  <c r="F62" i="4"/>
  <c r="G62" i="4"/>
  <c r="C71" i="4"/>
  <c r="D71" i="4"/>
  <c r="E71" i="4"/>
  <c r="E69" i="6" s="1"/>
  <c r="B71" i="4"/>
  <c r="B62" i="4"/>
  <c r="B53" i="4"/>
  <c r="B42" i="6" s="1"/>
  <c r="B44" i="4"/>
  <c r="B35" i="4"/>
  <c r="B26" i="4"/>
  <c r="B17" i="4"/>
  <c r="C8" i="4"/>
  <c r="D8" i="4"/>
  <c r="E8" i="4"/>
  <c r="F8" i="4"/>
  <c r="G8" i="4"/>
  <c r="H8" i="4"/>
  <c r="B8" i="4"/>
  <c r="C41" i="2"/>
  <c r="C46" i="6" s="1"/>
  <c r="D41" i="2"/>
  <c r="E41" i="2"/>
  <c r="F41" i="2"/>
  <c r="F46" i="6" s="1"/>
  <c r="G41" i="2"/>
  <c r="G46" i="6" s="1"/>
  <c r="H41" i="2"/>
  <c r="H46" i="6" s="1"/>
  <c r="C35" i="2"/>
  <c r="C39" i="6" s="1"/>
  <c r="D35" i="2"/>
  <c r="D39" i="6" s="1"/>
  <c r="E35" i="2"/>
  <c r="E39" i="6" s="1"/>
  <c r="F35" i="2"/>
  <c r="F39" i="6" s="1"/>
  <c r="C29" i="2"/>
  <c r="C32" i="6" s="1"/>
  <c r="D29" i="2"/>
  <c r="D32" i="6" s="1"/>
  <c r="E29" i="2"/>
  <c r="E32" i="6" s="1"/>
  <c r="F29" i="2"/>
  <c r="F32" i="6" s="1"/>
  <c r="C23" i="2"/>
  <c r="C25" i="6" s="1"/>
  <c r="D23" i="2"/>
  <c r="E23" i="2"/>
  <c r="E25" i="6" s="1"/>
  <c r="C17" i="2"/>
  <c r="D17" i="2"/>
  <c r="B59" i="2"/>
  <c r="B53" i="2"/>
  <c r="B58" i="6" s="1"/>
  <c r="B47" i="2"/>
  <c r="B53" i="6" s="1"/>
  <c r="B41" i="2"/>
  <c r="B46" i="6" s="1"/>
  <c r="B35" i="2"/>
  <c r="B39" i="6" s="1"/>
  <c r="B29" i="2"/>
  <c r="B32" i="6" s="1"/>
  <c r="B25" i="6"/>
  <c r="B17" i="2"/>
  <c r="E11" i="2"/>
  <c r="E11" i="6" s="1"/>
  <c r="C11" i="2"/>
  <c r="C11" i="6" s="1"/>
  <c r="D11" i="2"/>
  <c r="B11" i="2"/>
  <c r="C5" i="2"/>
  <c r="C4" i="6" s="1"/>
  <c r="D5" i="2"/>
  <c r="D4" i="6" s="1"/>
  <c r="E5" i="2"/>
  <c r="E4" i="6" s="1"/>
  <c r="F5" i="2"/>
  <c r="F4" i="6" s="1"/>
  <c r="G5" i="2"/>
  <c r="H5" i="2"/>
  <c r="B5" i="2"/>
  <c r="B4" i="6" s="1"/>
  <c r="C103" i="3"/>
  <c r="D103" i="3"/>
  <c r="E103" i="3"/>
  <c r="E68" i="6" s="1"/>
  <c r="C90" i="3"/>
  <c r="D90" i="3"/>
  <c r="E90" i="3"/>
  <c r="F90" i="3"/>
  <c r="F47" i="6" s="1"/>
  <c r="G90" i="3"/>
  <c r="H90" i="3"/>
  <c r="H47" i="6" s="1"/>
  <c r="C77" i="3"/>
  <c r="C40" i="6" s="1"/>
  <c r="D77" i="3"/>
  <c r="D40" i="6" s="1"/>
  <c r="E77" i="3"/>
  <c r="E40" i="6" s="1"/>
  <c r="F77" i="3"/>
  <c r="F40" i="6" s="1"/>
  <c r="C64" i="3"/>
  <c r="D64" i="3"/>
  <c r="D33" i="6" s="1"/>
  <c r="E64" i="3"/>
  <c r="E33" i="6" s="1"/>
  <c r="C51" i="3"/>
  <c r="C26" i="6" s="1"/>
  <c r="D51" i="3"/>
  <c r="D26" i="6" s="1"/>
  <c r="E51" i="3"/>
  <c r="E26" i="6" s="1"/>
  <c r="C38" i="3"/>
  <c r="C19" i="6" s="1"/>
  <c r="D38" i="3"/>
  <c r="D19" i="6" s="1"/>
  <c r="E25" i="3"/>
  <c r="E12" i="6" s="1"/>
  <c r="C25" i="3"/>
  <c r="C12" i="6" s="1"/>
  <c r="D25" i="3"/>
  <c r="D12" i="6" s="1"/>
  <c r="B127" i="3"/>
  <c r="B73" i="6" s="1"/>
  <c r="B103" i="3"/>
  <c r="B68" i="6" s="1"/>
  <c r="B90" i="3"/>
  <c r="B47" i="6" s="1"/>
  <c r="B77" i="3"/>
  <c r="B64" i="3"/>
  <c r="B51" i="3"/>
  <c r="B38" i="3"/>
  <c r="B19" i="6" s="1"/>
  <c r="B25" i="3"/>
  <c r="C12" i="3"/>
  <c r="C5" i="6" s="1"/>
  <c r="D12" i="3"/>
  <c r="D5" i="6" s="1"/>
  <c r="E12" i="3"/>
  <c r="E5" i="6" s="1"/>
  <c r="F12" i="3"/>
  <c r="F5" i="6" s="1"/>
  <c r="G12" i="3"/>
  <c r="G5" i="6" s="1"/>
  <c r="H12" i="3"/>
  <c r="H5" i="6" s="1"/>
  <c r="B12" i="3"/>
  <c r="B5" i="6" s="1"/>
  <c r="C34" i="1" l="1"/>
  <c r="D34" i="1"/>
  <c r="E34" i="1"/>
  <c r="F34" i="1"/>
  <c r="B34" i="1"/>
  <c r="B22" i="1"/>
  <c r="B10" i="1"/>
  <c r="D10" i="1"/>
  <c r="E10" i="1"/>
  <c r="F10" i="1"/>
  <c r="G10" i="1"/>
  <c r="H10" i="1"/>
  <c r="C10" i="1"/>
  <c r="C30" i="1"/>
  <c r="D30" i="1"/>
  <c r="E30" i="1"/>
  <c r="F30" i="1"/>
  <c r="B30" i="1"/>
  <c r="B18" i="1"/>
  <c r="C6" i="1"/>
  <c r="D6" i="1"/>
  <c r="E6" i="1"/>
  <c r="F6" i="1"/>
  <c r="G6" i="1"/>
  <c r="H6" i="1"/>
  <c r="B6" i="1"/>
</calcChain>
</file>

<file path=xl/sharedStrings.xml><?xml version="1.0" encoding="utf-8"?>
<sst xmlns="http://schemas.openxmlformats.org/spreadsheetml/2006/main" count="892" uniqueCount="184">
  <si>
    <t>Older Assembly</t>
  </si>
  <si>
    <t>How do you normally get to school?</t>
  </si>
  <si>
    <t>walk</t>
  </si>
  <si>
    <t>cycle</t>
  </si>
  <si>
    <t>car</t>
  </si>
  <si>
    <t>scooter</t>
  </si>
  <si>
    <t>bus</t>
  </si>
  <si>
    <t>tram</t>
  </si>
  <si>
    <t>train</t>
  </si>
  <si>
    <t>Younger Assembly</t>
  </si>
  <si>
    <t>Yes</t>
  </si>
  <si>
    <t>parents drive</t>
  </si>
  <si>
    <t>not allowed alone</t>
  </si>
  <si>
    <t>Live far away</t>
  </si>
  <si>
    <t>don't want to</t>
  </si>
  <si>
    <t>too many cars on road</t>
  </si>
  <si>
    <t>Do you have any ideas for replacements for the badge?</t>
  </si>
  <si>
    <t>stickers</t>
  </si>
  <si>
    <t>toys</t>
  </si>
  <si>
    <t>medal</t>
  </si>
  <si>
    <t>candy</t>
  </si>
  <si>
    <t>sticker</t>
  </si>
  <si>
    <t>tiara</t>
  </si>
  <si>
    <t>trophy</t>
  </si>
  <si>
    <t>party</t>
  </si>
  <si>
    <t>??&gt;20 is a large range</t>
  </si>
  <si>
    <t>certificate</t>
  </si>
  <si>
    <t>pencil case</t>
  </si>
  <si>
    <t>Year 1</t>
  </si>
  <si>
    <t>How many days a week do you play sports outside of school?</t>
  </si>
  <si>
    <t>How much do you enjoy playing sports/outside?</t>
  </si>
  <si>
    <t>Why do you walk to school?</t>
  </si>
  <si>
    <t>Why don't you walk to school?</t>
  </si>
  <si>
    <t>Do you walk to school on WoW days just to receive the badges?</t>
  </si>
  <si>
    <t>Do you like having WoW?</t>
  </si>
  <si>
    <t>Do you like getting the badges?</t>
  </si>
  <si>
    <t>What is your favorite part about WoW?</t>
  </si>
  <si>
    <t>What are some replacements for the badges?</t>
  </si>
  <si>
    <t>Year 5</t>
  </si>
  <si>
    <t>1-2</t>
  </si>
  <si>
    <t>2-3</t>
  </si>
  <si>
    <t>a lot</t>
  </si>
  <si>
    <t xml:space="preserve">a little </t>
  </si>
  <si>
    <t>not at all</t>
  </si>
  <si>
    <t>How many days a week do you walk to school?</t>
  </si>
  <si>
    <t>parents walk</t>
  </si>
  <si>
    <t>sibling walks</t>
  </si>
  <si>
    <t>house is close</t>
  </si>
  <si>
    <t>friends walk</t>
  </si>
  <si>
    <t>badges</t>
  </si>
  <si>
    <t>How would you want to get to school if you could choose?</t>
  </si>
  <si>
    <t>No</t>
  </si>
  <si>
    <t>x</t>
  </si>
  <si>
    <t>scooting</t>
  </si>
  <si>
    <t>biking</t>
  </si>
  <si>
    <t>walk with family</t>
  </si>
  <si>
    <t>fresh air</t>
  </si>
  <si>
    <t>walk with friends</t>
  </si>
  <si>
    <t>coupon</t>
  </si>
  <si>
    <t>milkshake</t>
  </si>
  <si>
    <t>icecream</t>
  </si>
  <si>
    <t>mufty day</t>
  </si>
  <si>
    <t>extra play time</t>
  </si>
  <si>
    <t>vary prize for walk frequency</t>
  </si>
  <si>
    <t>Year 3</t>
  </si>
  <si>
    <t>a little</t>
  </si>
  <si>
    <t>wouldn't change</t>
  </si>
  <si>
    <t>already walk every day</t>
  </si>
  <si>
    <t>badge</t>
  </si>
  <si>
    <t>muftie day</t>
  </si>
  <si>
    <t>Year 2</t>
  </si>
  <si>
    <t>Have you ever heard of WoW?</t>
  </si>
  <si>
    <t>yes</t>
  </si>
  <si>
    <t>chocolate</t>
  </si>
  <si>
    <t>Year 6</t>
  </si>
  <si>
    <t>raffle tickets</t>
  </si>
  <si>
    <t>How much more would you walk to school if you received a badge?</t>
  </si>
  <si>
    <t>cinema tickets</t>
  </si>
  <si>
    <t>book</t>
  </si>
  <si>
    <t>play time</t>
  </si>
  <si>
    <t>stationary</t>
  </si>
  <si>
    <t>Nursery</t>
  </si>
  <si>
    <t>feel healthy</t>
  </si>
  <si>
    <t>fun when weather is nice</t>
  </si>
  <si>
    <t>pen</t>
  </si>
  <si>
    <t>pencil</t>
  </si>
  <si>
    <t>chocolate medal</t>
  </si>
  <si>
    <t>note pad</t>
  </si>
  <si>
    <t>Reception</t>
  </si>
  <si>
    <t>the exercise</t>
  </si>
  <si>
    <t>badge with school name</t>
  </si>
  <si>
    <t>walk and play on way to school</t>
  </si>
  <si>
    <t>exercise</t>
  </si>
  <si>
    <t>buscuits</t>
  </si>
  <si>
    <t>walking</t>
  </si>
  <si>
    <t>friends</t>
  </si>
  <si>
    <t>medals</t>
  </si>
  <si>
    <t>trophies</t>
  </si>
  <si>
    <t>get fit</t>
  </si>
  <si>
    <t>fun</t>
  </si>
  <si>
    <t>book mark</t>
  </si>
  <si>
    <t>Year 4</t>
  </si>
  <si>
    <t>keep fit</t>
  </si>
  <si>
    <t>parents</t>
  </si>
  <si>
    <t>chart</t>
  </si>
  <si>
    <t>pin</t>
  </si>
  <si>
    <t>bookmark</t>
  </si>
  <si>
    <t>rewarded</t>
  </si>
  <si>
    <t>healthy</t>
  </si>
  <si>
    <t>gift card</t>
  </si>
  <si>
    <t>poster</t>
  </si>
  <si>
    <t>magnet</t>
  </si>
  <si>
    <t>eraser</t>
  </si>
  <si>
    <t>Total</t>
  </si>
  <si>
    <t>Do you walk to school on only WoW days to receive badges?</t>
  </si>
  <si>
    <t>Year 6B</t>
  </si>
  <si>
    <t>Year 4B</t>
  </si>
  <si>
    <t>Year 3B</t>
  </si>
  <si>
    <t>Year 3A</t>
  </si>
  <si>
    <t>Year 3C</t>
  </si>
  <si>
    <t>Year 5A</t>
  </si>
  <si>
    <t>Year 5B</t>
  </si>
  <si>
    <t>Atwood</t>
  </si>
  <si>
    <t>Courtwood</t>
  </si>
  <si>
    <t>Keston</t>
  </si>
  <si>
    <t>Parish Church</t>
  </si>
  <si>
    <t>Overall</t>
  </si>
  <si>
    <t>9 walk 2-3 times</t>
  </si>
  <si>
    <t>17 would walk a lot more</t>
  </si>
  <si>
    <t>9 walk with parents</t>
  </si>
  <si>
    <t>13 like it</t>
  </si>
  <si>
    <t>12 like it</t>
  </si>
  <si>
    <t>30 like it</t>
  </si>
  <si>
    <t>12 like them</t>
  </si>
  <si>
    <t>15 like them</t>
  </si>
  <si>
    <t>13 like them</t>
  </si>
  <si>
    <t>8 like them</t>
  </si>
  <si>
    <t>11 like them</t>
  </si>
  <si>
    <t>it is lovely</t>
  </si>
  <si>
    <t>get badges for little brother and sister who can't get them</t>
  </si>
  <si>
    <t>teddy bear</t>
  </si>
  <si>
    <t>instruments</t>
  </si>
  <si>
    <t>food</t>
  </si>
  <si>
    <t>14 enjoy it a lot</t>
  </si>
  <si>
    <t>8 play 1-2 days</t>
  </si>
  <si>
    <t>2 play 1-2 days</t>
  </si>
  <si>
    <t>5 live far away</t>
  </si>
  <si>
    <t>1 lives far away</t>
  </si>
  <si>
    <t>By school</t>
  </si>
  <si>
    <t>By class year</t>
  </si>
  <si>
    <t xml:space="preserve">Nursery </t>
  </si>
  <si>
    <t xml:space="preserve">Year 1 </t>
  </si>
  <si>
    <t>A Lot</t>
  </si>
  <si>
    <t>A Little</t>
  </si>
  <si>
    <t>Wouldn't Change</t>
  </si>
  <si>
    <t>Already Walk Every Day</t>
  </si>
  <si>
    <t>Walk</t>
  </si>
  <si>
    <t>Cycle</t>
  </si>
  <si>
    <t>Car</t>
  </si>
  <si>
    <t>Scooter</t>
  </si>
  <si>
    <t>Bus</t>
  </si>
  <si>
    <t>Tram</t>
  </si>
  <si>
    <t>Train</t>
  </si>
  <si>
    <t>Not at all</t>
  </si>
  <si>
    <t>Parents Walk</t>
  </si>
  <si>
    <t>Sibling Walks</t>
  </si>
  <si>
    <t>House is Close</t>
  </si>
  <si>
    <t>Friends Walk</t>
  </si>
  <si>
    <t>Badges</t>
  </si>
  <si>
    <t>Too Many Cars on Road</t>
  </si>
  <si>
    <t>Parents Drive</t>
  </si>
  <si>
    <t>Not Allowed Alone</t>
  </si>
  <si>
    <t>Live Far Away</t>
  </si>
  <si>
    <t>Don't Want to</t>
  </si>
  <si>
    <t>11(2)</t>
  </si>
  <si>
    <t>10(2)</t>
  </si>
  <si>
    <t>9(2)</t>
  </si>
  <si>
    <t>8(2)</t>
  </si>
  <si>
    <t>6(2)</t>
  </si>
  <si>
    <t>5(2)</t>
  </si>
  <si>
    <t>4(2)</t>
  </si>
  <si>
    <t>1(2)</t>
  </si>
  <si>
    <t>Active Transport</t>
  </si>
  <si>
    <t>Public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</si>
</sst>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9" fontId="0" fillId="0" borderId="0" xfId="0" applyNumberFormat="1"/>
    <xf numFmtId="0" fontId="0" fillId="0" borderId="1" xfId="0" applyBorder="1"/>
    <xf numFmtId="0" fontId="0" fillId="0" borderId="0" xfId="0" applyBorder="1"/>
    <xf numFmtId="49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0" xfId="0" applyFill="1"/>
    <xf numFmtId="0" fontId="0" fillId="0" borderId="0" xfId="0" applyNumberFormat="1" applyAlignment="1">
      <alignment horizontal="right"/>
    </xf>
    <xf numFmtId="0" fontId="0" fillId="0" borderId="3" xfId="0" applyBorder="1"/>
    <xf numFmtId="49" fontId="0" fillId="0" borderId="3" xfId="0" applyNumberFormat="1" applyBorder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hartsheet" Target="chartsheets/sheet13.xml"/><Relationship Id="rId18" Type="http://schemas.openxmlformats.org/officeDocument/2006/relationships/chartsheet" Target="chartsheets/sheet18.xml"/><Relationship Id="rId26" Type="http://schemas.openxmlformats.org/officeDocument/2006/relationships/worksheet" Target="worksheets/sheet6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1.xml"/><Relationship Id="rId7" Type="http://schemas.openxmlformats.org/officeDocument/2006/relationships/chartsheet" Target="chartsheets/sheet7.xml"/><Relationship Id="rId12" Type="http://schemas.openxmlformats.org/officeDocument/2006/relationships/chartsheet" Target="chartsheets/sheet12.xml"/><Relationship Id="rId17" Type="http://schemas.openxmlformats.org/officeDocument/2006/relationships/chartsheet" Target="chartsheets/sheet17.xml"/><Relationship Id="rId25" Type="http://schemas.openxmlformats.org/officeDocument/2006/relationships/worksheet" Target="worksheets/sheet5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6.xml"/><Relationship Id="rId20" Type="http://schemas.openxmlformats.org/officeDocument/2006/relationships/chartsheet" Target="chartsheets/sheet20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1.xml"/><Relationship Id="rId24" Type="http://schemas.openxmlformats.org/officeDocument/2006/relationships/worksheet" Target="worksheets/sheet4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5.xml"/><Relationship Id="rId23" Type="http://schemas.openxmlformats.org/officeDocument/2006/relationships/worksheet" Target="worksheets/sheet3.xml"/><Relationship Id="rId28" Type="http://schemas.openxmlformats.org/officeDocument/2006/relationships/theme" Target="theme/theme1.xml"/><Relationship Id="rId10" Type="http://schemas.openxmlformats.org/officeDocument/2006/relationships/chartsheet" Target="chartsheets/sheet10.xml"/><Relationship Id="rId19" Type="http://schemas.openxmlformats.org/officeDocument/2006/relationships/chartsheet" Target="chartsheets/sheet19.xml"/><Relationship Id="rId31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chartsheet" Target="chartsheets/sheet14.xml"/><Relationship Id="rId22" Type="http://schemas.openxmlformats.org/officeDocument/2006/relationships/worksheet" Target="worksheets/sheet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598518925919851E-2"/>
          <c:y val="3.8547121471161225E-2"/>
          <c:w val="0.8496740484727604"/>
          <c:h val="0.882553140331694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Totals!$B$3</c:f>
              <c:strCache>
                <c:ptCount val="1"/>
                <c:pt idx="0">
                  <c:v>Walk</c:v>
                </c:pt>
              </c:strCache>
            </c:strRef>
          </c:tx>
          <c:invertIfNegative val="0"/>
          <c:cat>
            <c:strRef>
              <c:f>Totals!$A$4:$A$7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Totals!$B$4:$B$7</c:f>
              <c:numCache>
                <c:formatCode>General</c:formatCode>
                <c:ptCount val="4"/>
                <c:pt idx="0">
                  <c:v>48</c:v>
                </c:pt>
                <c:pt idx="1">
                  <c:v>128</c:v>
                </c:pt>
                <c:pt idx="2">
                  <c:v>188</c:v>
                </c:pt>
                <c:pt idx="3">
                  <c:v>74</c:v>
                </c:pt>
              </c:numCache>
            </c:numRef>
          </c:val>
        </c:ser>
        <c:ser>
          <c:idx val="1"/>
          <c:order val="1"/>
          <c:tx>
            <c:strRef>
              <c:f>Totals!$C$3</c:f>
              <c:strCache>
                <c:ptCount val="1"/>
                <c:pt idx="0">
                  <c:v>Cycle</c:v>
                </c:pt>
              </c:strCache>
            </c:strRef>
          </c:tx>
          <c:invertIfNegative val="0"/>
          <c:cat>
            <c:strRef>
              <c:f>Totals!$A$4:$A$7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Totals!$C$4:$C$7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tx>
            <c:strRef>
              <c:f>Totals!$D$3</c:f>
              <c:strCache>
                <c:ptCount val="1"/>
                <c:pt idx="0">
                  <c:v>Car</c:v>
                </c:pt>
              </c:strCache>
            </c:strRef>
          </c:tx>
          <c:invertIfNegative val="0"/>
          <c:cat>
            <c:strRef>
              <c:f>Totals!$A$4:$A$7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Totals!$D$4:$D$7</c:f>
              <c:numCache>
                <c:formatCode>General</c:formatCode>
                <c:ptCount val="4"/>
                <c:pt idx="0">
                  <c:v>57</c:v>
                </c:pt>
                <c:pt idx="1">
                  <c:v>112</c:v>
                </c:pt>
                <c:pt idx="2">
                  <c:v>219</c:v>
                </c:pt>
                <c:pt idx="3">
                  <c:v>67</c:v>
                </c:pt>
              </c:numCache>
            </c:numRef>
          </c:val>
        </c:ser>
        <c:ser>
          <c:idx val="3"/>
          <c:order val="3"/>
          <c:tx>
            <c:strRef>
              <c:f>Totals!$E$3</c:f>
              <c:strCache>
                <c:ptCount val="1"/>
                <c:pt idx="0">
                  <c:v>Scooter</c:v>
                </c:pt>
              </c:strCache>
            </c:strRef>
          </c:tx>
          <c:invertIfNegative val="0"/>
          <c:cat>
            <c:strRef>
              <c:f>Totals!$A$4:$A$7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Totals!$E$4:$E$7</c:f>
              <c:numCache>
                <c:formatCode>General</c:formatCode>
                <c:ptCount val="4"/>
                <c:pt idx="0">
                  <c:v>12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Totals!$F$3</c:f>
              <c:strCache>
                <c:ptCount val="1"/>
                <c:pt idx="0">
                  <c:v>Bus</c:v>
                </c:pt>
              </c:strCache>
            </c:strRef>
          </c:tx>
          <c:invertIfNegative val="0"/>
          <c:cat>
            <c:strRef>
              <c:f>Totals!$A$4:$A$7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Totals!$F$4:$F$7</c:f>
              <c:numCache>
                <c:formatCode>General</c:formatCode>
                <c:ptCount val="4"/>
                <c:pt idx="0">
                  <c:v>12</c:v>
                </c:pt>
                <c:pt idx="1">
                  <c:v>7</c:v>
                </c:pt>
                <c:pt idx="2">
                  <c:v>11</c:v>
                </c:pt>
                <c:pt idx="3">
                  <c:v>23</c:v>
                </c:pt>
              </c:numCache>
            </c:numRef>
          </c:val>
        </c:ser>
        <c:ser>
          <c:idx val="5"/>
          <c:order val="5"/>
          <c:tx>
            <c:strRef>
              <c:f>Totals!$G$3</c:f>
              <c:strCache>
                <c:ptCount val="1"/>
                <c:pt idx="0">
                  <c:v>Tram</c:v>
                </c:pt>
              </c:strCache>
            </c:strRef>
          </c:tx>
          <c:invertIfNegative val="0"/>
          <c:cat>
            <c:strRef>
              <c:f>Totals!$A$4:$A$7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Totals!$G$4:$G$7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</c:numCache>
            </c:numRef>
          </c:val>
        </c:ser>
        <c:ser>
          <c:idx val="6"/>
          <c:order val="6"/>
          <c:tx>
            <c:strRef>
              <c:f>Totals!$H$3</c:f>
              <c:strCache>
                <c:ptCount val="1"/>
                <c:pt idx="0">
                  <c:v>Train</c:v>
                </c:pt>
              </c:strCache>
            </c:strRef>
          </c:tx>
          <c:invertIfNegative val="0"/>
          <c:cat>
            <c:strRef>
              <c:f>Totals!$A$4:$A$7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Totals!$H$4:$H$7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042688"/>
        <c:axId val="109044864"/>
      </c:barChart>
      <c:catAx>
        <c:axId val="109042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School Name</a:t>
                </a:r>
              </a:p>
            </c:rich>
          </c:tx>
          <c:overlay val="0"/>
        </c:title>
        <c:majorTickMark val="out"/>
        <c:minorTickMark val="none"/>
        <c:tickLblPos val="nextTo"/>
        <c:crossAx val="109044864"/>
        <c:crosses val="autoZero"/>
        <c:auto val="1"/>
        <c:lblAlgn val="ctr"/>
        <c:lblOffset val="100"/>
        <c:noMultiLvlLbl val="0"/>
      </c:catAx>
      <c:valAx>
        <c:axId val="109044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Percentage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09042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Totals!$M$42</c:f>
              <c:strCache>
                <c:ptCount val="1"/>
                <c:pt idx="0">
                  <c:v>Too Many Cars on Road</c:v>
                </c:pt>
              </c:strCache>
            </c:strRef>
          </c:tx>
          <c:invertIfNegative val="0"/>
          <c:cat>
            <c:strRef>
              <c:f>Totals!$L$43:$L$50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Totals!$M$43:$M$50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</c:v>
                </c:pt>
                <c:pt idx="4">
                  <c:v>22</c:v>
                </c:pt>
                <c:pt idx="5">
                  <c:v>21</c:v>
                </c:pt>
                <c:pt idx="6">
                  <c:v>35</c:v>
                </c:pt>
                <c:pt idx="7">
                  <c:v>4</c:v>
                </c:pt>
              </c:numCache>
            </c:numRef>
          </c:val>
        </c:ser>
        <c:ser>
          <c:idx val="1"/>
          <c:order val="1"/>
          <c:tx>
            <c:strRef>
              <c:f>Totals!$N$42</c:f>
              <c:strCache>
                <c:ptCount val="1"/>
                <c:pt idx="0">
                  <c:v>Parents Drive</c:v>
                </c:pt>
              </c:strCache>
            </c:strRef>
          </c:tx>
          <c:invertIfNegative val="0"/>
          <c:cat>
            <c:strRef>
              <c:f>Totals!$L$43:$L$50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Totals!$N$43:$N$50</c:f>
              <c:numCache>
                <c:formatCode>General</c:formatCode>
                <c:ptCount val="8"/>
                <c:pt idx="0">
                  <c:v>2</c:v>
                </c:pt>
                <c:pt idx="1">
                  <c:v>19</c:v>
                </c:pt>
                <c:pt idx="2">
                  <c:v>14</c:v>
                </c:pt>
                <c:pt idx="3">
                  <c:v>7</c:v>
                </c:pt>
                <c:pt idx="4">
                  <c:v>32</c:v>
                </c:pt>
                <c:pt idx="5">
                  <c:v>14</c:v>
                </c:pt>
                <c:pt idx="6">
                  <c:v>47</c:v>
                </c:pt>
                <c:pt idx="7">
                  <c:v>4</c:v>
                </c:pt>
              </c:numCache>
            </c:numRef>
          </c:val>
        </c:ser>
        <c:ser>
          <c:idx val="2"/>
          <c:order val="2"/>
          <c:tx>
            <c:strRef>
              <c:f>Totals!$O$42</c:f>
              <c:strCache>
                <c:ptCount val="1"/>
                <c:pt idx="0">
                  <c:v>Not Allowed Alone</c:v>
                </c:pt>
              </c:strCache>
            </c:strRef>
          </c:tx>
          <c:invertIfNegative val="0"/>
          <c:cat>
            <c:strRef>
              <c:f>Totals!$L$43:$L$50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Totals!$O$43:$O$50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42</c:v>
                </c:pt>
                <c:pt idx="3">
                  <c:v>22</c:v>
                </c:pt>
                <c:pt idx="4">
                  <c:v>55</c:v>
                </c:pt>
                <c:pt idx="5">
                  <c:v>19</c:v>
                </c:pt>
                <c:pt idx="6">
                  <c:v>69</c:v>
                </c:pt>
                <c:pt idx="7">
                  <c:v>21</c:v>
                </c:pt>
              </c:numCache>
            </c:numRef>
          </c:val>
        </c:ser>
        <c:ser>
          <c:idx val="3"/>
          <c:order val="3"/>
          <c:tx>
            <c:strRef>
              <c:f>Totals!$P$42</c:f>
              <c:strCache>
                <c:ptCount val="1"/>
                <c:pt idx="0">
                  <c:v>Live Far Away</c:v>
                </c:pt>
              </c:strCache>
            </c:strRef>
          </c:tx>
          <c:invertIfNegative val="0"/>
          <c:cat>
            <c:strRef>
              <c:f>Totals!$L$43:$L$50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Totals!$P$43:$P$50</c:f>
              <c:numCache>
                <c:formatCode>General</c:formatCode>
                <c:ptCount val="8"/>
                <c:pt idx="0">
                  <c:v>22</c:v>
                </c:pt>
                <c:pt idx="1">
                  <c:v>3</c:v>
                </c:pt>
                <c:pt idx="2">
                  <c:v>31</c:v>
                </c:pt>
                <c:pt idx="3">
                  <c:v>5</c:v>
                </c:pt>
                <c:pt idx="4">
                  <c:v>25</c:v>
                </c:pt>
                <c:pt idx="5">
                  <c:v>12</c:v>
                </c:pt>
                <c:pt idx="6">
                  <c:v>25</c:v>
                </c:pt>
                <c:pt idx="7">
                  <c:v>26</c:v>
                </c:pt>
              </c:numCache>
            </c:numRef>
          </c:val>
        </c:ser>
        <c:ser>
          <c:idx val="4"/>
          <c:order val="4"/>
          <c:tx>
            <c:strRef>
              <c:f>Totals!$Q$42</c:f>
              <c:strCache>
                <c:ptCount val="1"/>
                <c:pt idx="0">
                  <c:v>Don't Want to</c:v>
                </c:pt>
              </c:strCache>
            </c:strRef>
          </c:tx>
          <c:invertIfNegative val="0"/>
          <c:cat>
            <c:strRef>
              <c:f>Totals!$L$43:$L$50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Totals!$Q$43:$Q$50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22</c:v>
                </c:pt>
                <c:pt idx="3">
                  <c:v>5</c:v>
                </c:pt>
                <c:pt idx="4">
                  <c:v>0</c:v>
                </c:pt>
                <c:pt idx="5">
                  <c:v>3</c:v>
                </c:pt>
                <c:pt idx="6">
                  <c:v>11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393216"/>
        <c:axId val="110403584"/>
      </c:barChart>
      <c:catAx>
        <c:axId val="11039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0403584"/>
        <c:crosses val="autoZero"/>
        <c:auto val="1"/>
        <c:lblAlgn val="ctr"/>
        <c:lblOffset val="100"/>
        <c:noMultiLvlLbl val="0"/>
      </c:catAx>
      <c:valAx>
        <c:axId val="110403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Percentage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0393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Totals!$B$45</c:f>
              <c:strCache>
                <c:ptCount val="1"/>
                <c:pt idx="0">
                  <c:v>Walk</c:v>
                </c:pt>
              </c:strCache>
            </c:strRef>
          </c:tx>
          <c:invertIfNegative val="0"/>
          <c:cat>
            <c:strRef>
              <c:f>Totals!$A$46:$A$49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Totals!$B$46:$B$49</c:f>
              <c:numCache>
                <c:formatCode>General</c:formatCode>
                <c:ptCount val="4"/>
                <c:pt idx="0">
                  <c:v>3</c:v>
                </c:pt>
                <c:pt idx="1">
                  <c:v>67</c:v>
                </c:pt>
                <c:pt idx="2">
                  <c:v>104</c:v>
                </c:pt>
                <c:pt idx="3">
                  <c:v>44</c:v>
                </c:pt>
              </c:numCache>
            </c:numRef>
          </c:val>
        </c:ser>
        <c:ser>
          <c:idx val="1"/>
          <c:order val="1"/>
          <c:tx>
            <c:strRef>
              <c:f>Totals!$C$45</c:f>
              <c:strCache>
                <c:ptCount val="1"/>
                <c:pt idx="0">
                  <c:v>Cycle</c:v>
                </c:pt>
              </c:strCache>
            </c:strRef>
          </c:tx>
          <c:invertIfNegative val="0"/>
          <c:cat>
            <c:strRef>
              <c:f>Totals!$A$46:$A$49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Totals!$C$46:$C$49</c:f>
              <c:numCache>
                <c:formatCode>General</c:formatCode>
                <c:ptCount val="4"/>
                <c:pt idx="0">
                  <c:v>3</c:v>
                </c:pt>
                <c:pt idx="1">
                  <c:v>65</c:v>
                </c:pt>
                <c:pt idx="2">
                  <c:v>95</c:v>
                </c:pt>
                <c:pt idx="3">
                  <c:v>29</c:v>
                </c:pt>
              </c:numCache>
            </c:numRef>
          </c:val>
        </c:ser>
        <c:ser>
          <c:idx val="2"/>
          <c:order val="2"/>
          <c:tx>
            <c:strRef>
              <c:f>Totals!$D$45</c:f>
              <c:strCache>
                <c:ptCount val="1"/>
                <c:pt idx="0">
                  <c:v>Scooter</c:v>
                </c:pt>
              </c:strCache>
            </c:strRef>
          </c:tx>
          <c:invertIfNegative val="0"/>
          <c:cat>
            <c:strRef>
              <c:f>Totals!$A$46:$A$49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Totals!$D$46:$D$49</c:f>
              <c:numCache>
                <c:formatCode>General</c:formatCode>
                <c:ptCount val="4"/>
                <c:pt idx="0">
                  <c:v>18</c:v>
                </c:pt>
                <c:pt idx="1">
                  <c:v>37</c:v>
                </c:pt>
                <c:pt idx="2">
                  <c:v>66</c:v>
                </c:pt>
                <c:pt idx="3">
                  <c:v>18</c:v>
                </c:pt>
              </c:numCache>
            </c:numRef>
          </c:val>
        </c:ser>
        <c:ser>
          <c:idx val="3"/>
          <c:order val="3"/>
          <c:tx>
            <c:strRef>
              <c:f>Totals!$E$45</c:f>
              <c:strCache>
                <c:ptCount val="1"/>
                <c:pt idx="0">
                  <c:v>Car</c:v>
                </c:pt>
              </c:strCache>
            </c:strRef>
          </c:tx>
          <c:invertIfNegative val="0"/>
          <c:cat>
            <c:strRef>
              <c:f>Totals!$A$46:$A$49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Totals!$E$46:$E$49</c:f>
              <c:numCache>
                <c:formatCode>General</c:formatCode>
                <c:ptCount val="4"/>
                <c:pt idx="0">
                  <c:v>7</c:v>
                </c:pt>
                <c:pt idx="1">
                  <c:v>55</c:v>
                </c:pt>
                <c:pt idx="2">
                  <c:v>68</c:v>
                </c:pt>
                <c:pt idx="3">
                  <c:v>31</c:v>
                </c:pt>
              </c:numCache>
            </c:numRef>
          </c:val>
        </c:ser>
        <c:ser>
          <c:idx val="4"/>
          <c:order val="4"/>
          <c:tx>
            <c:strRef>
              <c:f>Totals!$F$45</c:f>
              <c:strCache>
                <c:ptCount val="1"/>
                <c:pt idx="0">
                  <c:v>Bus</c:v>
                </c:pt>
              </c:strCache>
            </c:strRef>
          </c:tx>
          <c:invertIfNegative val="0"/>
          <c:cat>
            <c:strRef>
              <c:f>Totals!$A$46:$A$49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Totals!$F$46:$F$49</c:f>
              <c:numCache>
                <c:formatCode>General</c:formatCode>
                <c:ptCount val="4"/>
                <c:pt idx="0">
                  <c:v>6</c:v>
                </c:pt>
                <c:pt idx="1">
                  <c:v>5</c:v>
                </c:pt>
                <c:pt idx="2">
                  <c:v>18</c:v>
                </c:pt>
                <c:pt idx="3">
                  <c:v>12</c:v>
                </c:pt>
              </c:numCache>
            </c:numRef>
          </c:val>
        </c:ser>
        <c:ser>
          <c:idx val="5"/>
          <c:order val="5"/>
          <c:tx>
            <c:strRef>
              <c:f>Totals!$G$45</c:f>
              <c:strCache>
                <c:ptCount val="1"/>
                <c:pt idx="0">
                  <c:v>Tram</c:v>
                </c:pt>
              </c:strCache>
            </c:strRef>
          </c:tx>
          <c:invertIfNegative val="0"/>
          <c:cat>
            <c:strRef>
              <c:f>Totals!$A$46:$A$49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Totals!$G$46:$G$49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16</c:v>
                </c:pt>
                <c:pt idx="3">
                  <c:v>9</c:v>
                </c:pt>
              </c:numCache>
            </c:numRef>
          </c:val>
        </c:ser>
        <c:ser>
          <c:idx val="6"/>
          <c:order val="6"/>
          <c:tx>
            <c:strRef>
              <c:f>Totals!$H$45</c:f>
              <c:strCache>
                <c:ptCount val="1"/>
                <c:pt idx="0">
                  <c:v>Train</c:v>
                </c:pt>
              </c:strCache>
            </c:strRef>
          </c:tx>
          <c:invertIfNegative val="0"/>
          <c:cat>
            <c:strRef>
              <c:f>Totals!$A$46:$A$49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Totals!$H$46:$H$49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482944"/>
        <c:axId val="110484864"/>
      </c:barChart>
      <c:catAx>
        <c:axId val="110482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School Name</a:t>
                </a:r>
              </a:p>
            </c:rich>
          </c:tx>
          <c:overlay val="0"/>
        </c:title>
        <c:majorTickMark val="out"/>
        <c:minorTickMark val="none"/>
        <c:tickLblPos val="nextTo"/>
        <c:crossAx val="110484864"/>
        <c:crosses val="autoZero"/>
        <c:auto val="1"/>
        <c:lblAlgn val="ctr"/>
        <c:lblOffset val="100"/>
        <c:noMultiLvlLbl val="0"/>
      </c:catAx>
      <c:valAx>
        <c:axId val="110484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Percentage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0482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Totals!$B$52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Totals!$A$53:$A$54</c:f>
              <c:strCache>
                <c:ptCount val="2"/>
                <c:pt idx="0">
                  <c:v>Atwood</c:v>
                </c:pt>
                <c:pt idx="1">
                  <c:v>Keston</c:v>
                </c:pt>
              </c:strCache>
            </c:strRef>
          </c:cat>
          <c:val>
            <c:numRef>
              <c:f>Totals!$B$53:$B$54</c:f>
              <c:numCache>
                <c:formatCode>General</c:formatCode>
                <c:ptCount val="2"/>
                <c:pt idx="0">
                  <c:v>20</c:v>
                </c:pt>
                <c:pt idx="1">
                  <c:v>124</c:v>
                </c:pt>
              </c:numCache>
            </c:numRef>
          </c:val>
        </c:ser>
        <c:ser>
          <c:idx val="1"/>
          <c:order val="1"/>
          <c:tx>
            <c:strRef>
              <c:f>Totals!$C$52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Totals!$A$53:$A$54</c:f>
              <c:strCache>
                <c:ptCount val="2"/>
                <c:pt idx="0">
                  <c:v>Atwood</c:v>
                </c:pt>
                <c:pt idx="1">
                  <c:v>Keston</c:v>
                </c:pt>
              </c:strCache>
            </c:strRef>
          </c:cat>
          <c:val>
            <c:numRef>
              <c:f>Totals!$C$53:$C$54</c:f>
              <c:numCache>
                <c:formatCode>General</c:formatCode>
                <c:ptCount val="2"/>
                <c:pt idx="0">
                  <c:v>10</c:v>
                </c:pt>
                <c:pt idx="1">
                  <c:v>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986560"/>
        <c:axId val="109988480"/>
      </c:barChart>
      <c:catAx>
        <c:axId val="10998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School Name</a:t>
                </a:r>
              </a:p>
            </c:rich>
          </c:tx>
          <c:overlay val="0"/>
        </c:title>
        <c:majorTickMark val="out"/>
        <c:minorTickMark val="none"/>
        <c:tickLblPos val="nextTo"/>
        <c:crossAx val="109988480"/>
        <c:crosses val="autoZero"/>
        <c:auto val="1"/>
        <c:lblAlgn val="ctr"/>
        <c:lblOffset val="100"/>
        <c:noMultiLvlLbl val="0"/>
      </c:catAx>
      <c:valAx>
        <c:axId val="109988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Percentage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09986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Totals!$M$55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Totals!$L$56:$L$63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Totals!$M$56:$M$63</c:f>
              <c:numCache>
                <c:formatCode>General</c:formatCode>
                <c:ptCount val="8"/>
                <c:pt idx="0">
                  <c:v>15</c:v>
                </c:pt>
                <c:pt idx="1">
                  <c:v>23</c:v>
                </c:pt>
                <c:pt idx="2">
                  <c:v>32</c:v>
                </c:pt>
                <c:pt idx="3">
                  <c:v>24</c:v>
                </c:pt>
                <c:pt idx="4">
                  <c:v>6</c:v>
                </c:pt>
                <c:pt idx="5">
                  <c:v>13</c:v>
                </c:pt>
                <c:pt idx="6">
                  <c:v>11</c:v>
                </c:pt>
                <c:pt idx="7">
                  <c:v>20</c:v>
                </c:pt>
              </c:numCache>
            </c:numRef>
          </c:val>
        </c:ser>
        <c:ser>
          <c:idx val="1"/>
          <c:order val="1"/>
          <c:tx>
            <c:strRef>
              <c:f>Totals!$N$55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Totals!$L$56:$L$63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Totals!$N$56:$N$63</c:f>
              <c:numCache>
                <c:formatCode>General</c:formatCode>
                <c:ptCount val="8"/>
                <c:pt idx="0">
                  <c:v>15</c:v>
                </c:pt>
                <c:pt idx="1">
                  <c:v>37</c:v>
                </c:pt>
                <c:pt idx="2">
                  <c:v>28</c:v>
                </c:pt>
                <c:pt idx="3">
                  <c:v>36</c:v>
                </c:pt>
                <c:pt idx="4">
                  <c:v>24</c:v>
                </c:pt>
                <c:pt idx="5">
                  <c:v>47</c:v>
                </c:pt>
                <c:pt idx="6">
                  <c:v>49</c:v>
                </c:pt>
                <c:pt idx="7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149632"/>
        <c:axId val="110151552"/>
      </c:barChart>
      <c:catAx>
        <c:axId val="11014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0151552"/>
        <c:crosses val="autoZero"/>
        <c:auto val="1"/>
        <c:lblAlgn val="ctr"/>
        <c:lblOffset val="100"/>
        <c:noMultiLvlLbl val="0"/>
      </c:catAx>
      <c:valAx>
        <c:axId val="110151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Percentage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0149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Totals!$B$57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Totals!$A$58:$A$59</c:f>
              <c:strCache>
                <c:ptCount val="2"/>
                <c:pt idx="0">
                  <c:v>Atwood</c:v>
                </c:pt>
                <c:pt idx="1">
                  <c:v>Keston</c:v>
                </c:pt>
              </c:strCache>
            </c:strRef>
          </c:cat>
          <c:val>
            <c:numRef>
              <c:f>Totals!$B$58:$B$59</c:f>
              <c:numCache>
                <c:formatCode>General</c:formatCode>
                <c:ptCount val="2"/>
                <c:pt idx="0">
                  <c:v>51</c:v>
                </c:pt>
                <c:pt idx="1">
                  <c:v>150</c:v>
                </c:pt>
              </c:numCache>
            </c:numRef>
          </c:val>
        </c:ser>
        <c:ser>
          <c:idx val="1"/>
          <c:order val="1"/>
          <c:tx>
            <c:strRef>
              <c:f>Totals!$C$57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Totals!$A$58:$A$59</c:f>
              <c:strCache>
                <c:ptCount val="2"/>
                <c:pt idx="0">
                  <c:v>Atwood</c:v>
                </c:pt>
                <c:pt idx="1">
                  <c:v>Keston</c:v>
                </c:pt>
              </c:strCache>
            </c:strRef>
          </c:cat>
          <c:val>
            <c:numRef>
              <c:f>Totals!$C$58:$C$59</c:f>
              <c:numCache>
                <c:formatCode>General</c:formatCode>
                <c:ptCount val="2"/>
                <c:pt idx="0">
                  <c:v>25</c:v>
                </c:pt>
                <c:pt idx="1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504960"/>
        <c:axId val="110511232"/>
      </c:barChart>
      <c:catAx>
        <c:axId val="11050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School Name</a:t>
                </a:r>
              </a:p>
            </c:rich>
          </c:tx>
          <c:overlay val="0"/>
        </c:title>
        <c:majorTickMark val="out"/>
        <c:minorTickMark val="none"/>
        <c:tickLblPos val="nextTo"/>
        <c:crossAx val="110511232"/>
        <c:crosses val="autoZero"/>
        <c:auto val="1"/>
        <c:lblAlgn val="ctr"/>
        <c:lblOffset val="100"/>
        <c:noMultiLvlLbl val="0"/>
      </c:catAx>
      <c:valAx>
        <c:axId val="110511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Percentage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0504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Totals!$M$68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Totals!$L$69:$L$76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Totals!$M$69:$M$76</c:f>
              <c:numCache>
                <c:formatCode>General</c:formatCode>
                <c:ptCount val="8"/>
                <c:pt idx="0">
                  <c:v>14</c:v>
                </c:pt>
                <c:pt idx="1">
                  <c:v>10</c:v>
                </c:pt>
                <c:pt idx="2">
                  <c:v>55</c:v>
                </c:pt>
                <c:pt idx="3">
                  <c:v>20</c:v>
                </c:pt>
                <c:pt idx="4">
                  <c:v>13</c:v>
                </c:pt>
                <c:pt idx="5">
                  <c:v>36</c:v>
                </c:pt>
                <c:pt idx="6">
                  <c:v>38</c:v>
                </c:pt>
                <c:pt idx="7">
                  <c:v>15</c:v>
                </c:pt>
              </c:numCache>
            </c:numRef>
          </c:val>
        </c:ser>
        <c:ser>
          <c:idx val="1"/>
          <c:order val="1"/>
          <c:tx>
            <c:strRef>
              <c:f>Totals!$N$68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Totals!$L$69:$L$76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Totals!$N$69:$N$76</c:f>
              <c:numCache>
                <c:formatCode>General</c:formatCode>
                <c:ptCount val="8"/>
                <c:pt idx="0">
                  <c:v>10</c:v>
                </c:pt>
                <c:pt idx="1">
                  <c:v>20</c:v>
                </c:pt>
                <c:pt idx="2">
                  <c:v>16</c:v>
                </c:pt>
                <c:pt idx="3">
                  <c:v>10</c:v>
                </c:pt>
                <c:pt idx="4">
                  <c:v>7</c:v>
                </c:pt>
                <c:pt idx="5">
                  <c:v>20</c:v>
                </c:pt>
                <c:pt idx="6">
                  <c:v>22</c:v>
                </c:pt>
                <c:pt idx="7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541056"/>
        <c:axId val="110657920"/>
      </c:barChart>
      <c:catAx>
        <c:axId val="11054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0657920"/>
        <c:crosses val="autoZero"/>
        <c:auto val="1"/>
        <c:lblAlgn val="ctr"/>
        <c:lblOffset val="100"/>
        <c:noMultiLvlLbl val="0"/>
      </c:catAx>
      <c:valAx>
        <c:axId val="110657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Percentage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0541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Totals!$B$62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Totals!$A$63:$A$64</c:f>
              <c:strCache>
                <c:ptCount val="2"/>
                <c:pt idx="0">
                  <c:v>Atwood</c:v>
                </c:pt>
                <c:pt idx="1">
                  <c:v>Keston</c:v>
                </c:pt>
              </c:strCache>
            </c:strRef>
          </c:cat>
          <c:val>
            <c:numRef>
              <c:f>Totals!$B$63:$B$64</c:f>
              <c:numCache>
                <c:formatCode>General</c:formatCode>
                <c:ptCount val="2"/>
                <c:pt idx="0">
                  <c:v>25</c:v>
                </c:pt>
                <c:pt idx="1">
                  <c:v>124</c:v>
                </c:pt>
              </c:numCache>
            </c:numRef>
          </c:val>
        </c:ser>
        <c:ser>
          <c:idx val="1"/>
          <c:order val="1"/>
          <c:tx>
            <c:strRef>
              <c:f>Totals!$C$62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Totals!$A$63:$A$64</c:f>
              <c:strCache>
                <c:ptCount val="2"/>
                <c:pt idx="0">
                  <c:v>Atwood</c:v>
                </c:pt>
                <c:pt idx="1">
                  <c:v>Keston</c:v>
                </c:pt>
              </c:strCache>
            </c:strRef>
          </c:cat>
          <c:val>
            <c:numRef>
              <c:f>Totals!$C$63:$C$64</c:f>
              <c:numCache>
                <c:formatCode>General</c:formatCode>
                <c:ptCount val="2"/>
                <c:pt idx="0">
                  <c:v>1</c:v>
                </c:pt>
                <c:pt idx="1">
                  <c:v>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512192"/>
        <c:axId val="109514112"/>
      </c:barChart>
      <c:catAx>
        <c:axId val="10951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School Name</a:t>
                </a:r>
              </a:p>
            </c:rich>
          </c:tx>
          <c:overlay val="0"/>
        </c:title>
        <c:majorTickMark val="out"/>
        <c:minorTickMark val="none"/>
        <c:tickLblPos val="nextTo"/>
        <c:crossAx val="109514112"/>
        <c:crosses val="autoZero"/>
        <c:auto val="1"/>
        <c:lblAlgn val="ctr"/>
        <c:lblOffset val="100"/>
        <c:noMultiLvlLbl val="0"/>
      </c:catAx>
      <c:valAx>
        <c:axId val="109514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09512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Totals!$M$81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Totals!$L$82:$L$88</c:f>
              <c:strCache>
                <c:ptCount val="7"/>
                <c:pt idx="0">
                  <c:v>Reception</c:v>
                </c:pt>
                <c:pt idx="1">
                  <c:v>Year 1 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</c:strCache>
            </c:strRef>
          </c:cat>
          <c:val>
            <c:numRef>
              <c:f>Totals!$M$82:$M$88</c:f>
              <c:numCache>
                <c:formatCode>General</c:formatCode>
                <c:ptCount val="7"/>
                <c:pt idx="0">
                  <c:v>10</c:v>
                </c:pt>
                <c:pt idx="1">
                  <c:v>41</c:v>
                </c:pt>
                <c:pt idx="2">
                  <c:v>17</c:v>
                </c:pt>
                <c:pt idx="3">
                  <c:v>11</c:v>
                </c:pt>
                <c:pt idx="4">
                  <c:v>36</c:v>
                </c:pt>
                <c:pt idx="5">
                  <c:v>19</c:v>
                </c:pt>
                <c:pt idx="6">
                  <c:v>15</c:v>
                </c:pt>
              </c:numCache>
            </c:numRef>
          </c:val>
        </c:ser>
        <c:ser>
          <c:idx val="1"/>
          <c:order val="1"/>
          <c:tx>
            <c:strRef>
              <c:f>Totals!$N$81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Totals!$L$82:$L$88</c:f>
              <c:strCache>
                <c:ptCount val="7"/>
                <c:pt idx="0">
                  <c:v>Reception</c:v>
                </c:pt>
                <c:pt idx="1">
                  <c:v>Year 1 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</c:strCache>
            </c:strRef>
          </c:cat>
          <c:val>
            <c:numRef>
              <c:f>Totals!$N$82:$N$88</c:f>
              <c:numCache>
                <c:formatCode>General</c:formatCode>
                <c:ptCount val="7"/>
                <c:pt idx="0">
                  <c:v>20</c:v>
                </c:pt>
                <c:pt idx="1">
                  <c:v>9</c:v>
                </c:pt>
                <c:pt idx="2">
                  <c:v>13</c:v>
                </c:pt>
                <c:pt idx="3">
                  <c:v>19</c:v>
                </c:pt>
                <c:pt idx="4">
                  <c:v>20</c:v>
                </c:pt>
                <c:pt idx="5">
                  <c:v>41</c:v>
                </c:pt>
                <c:pt idx="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161536"/>
        <c:axId val="112163456"/>
      </c:barChart>
      <c:catAx>
        <c:axId val="11216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2163456"/>
        <c:crosses val="autoZero"/>
        <c:auto val="1"/>
        <c:lblAlgn val="ctr"/>
        <c:lblOffset val="100"/>
        <c:noMultiLvlLbl val="0"/>
      </c:catAx>
      <c:valAx>
        <c:axId val="112163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2161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Totals!$B$67</c:f>
              <c:strCache>
                <c:ptCount val="1"/>
                <c:pt idx="0">
                  <c:v>A Lot</c:v>
                </c:pt>
              </c:strCache>
            </c:strRef>
          </c:tx>
          <c:invertIfNegative val="0"/>
          <c:cat>
            <c:strRef>
              <c:f>Totals!$A$68:$A$69</c:f>
              <c:strCache>
                <c:ptCount val="2"/>
                <c:pt idx="0">
                  <c:v>Courtwood</c:v>
                </c:pt>
                <c:pt idx="1">
                  <c:v>Parish Church</c:v>
                </c:pt>
              </c:strCache>
            </c:strRef>
          </c:cat>
          <c:val>
            <c:numRef>
              <c:f>Totals!$B$68:$B$69</c:f>
              <c:numCache>
                <c:formatCode>General</c:formatCode>
                <c:ptCount val="2"/>
                <c:pt idx="0">
                  <c:v>107</c:v>
                </c:pt>
                <c:pt idx="1">
                  <c:v>69</c:v>
                </c:pt>
              </c:numCache>
            </c:numRef>
          </c:val>
        </c:ser>
        <c:ser>
          <c:idx val="1"/>
          <c:order val="1"/>
          <c:tx>
            <c:strRef>
              <c:f>Totals!$C$67</c:f>
              <c:strCache>
                <c:ptCount val="1"/>
                <c:pt idx="0">
                  <c:v>A Little</c:v>
                </c:pt>
              </c:strCache>
            </c:strRef>
          </c:tx>
          <c:invertIfNegative val="0"/>
          <c:cat>
            <c:strRef>
              <c:f>Totals!$A$68:$A$69</c:f>
              <c:strCache>
                <c:ptCount val="2"/>
                <c:pt idx="0">
                  <c:v>Courtwood</c:v>
                </c:pt>
                <c:pt idx="1">
                  <c:v>Parish Church</c:v>
                </c:pt>
              </c:strCache>
            </c:strRef>
          </c:cat>
          <c:val>
            <c:numRef>
              <c:f>Totals!$C$68:$C$69</c:f>
              <c:numCache>
                <c:formatCode>General</c:formatCode>
                <c:ptCount val="2"/>
                <c:pt idx="0">
                  <c:v>18</c:v>
                </c:pt>
                <c:pt idx="1">
                  <c:v>17</c:v>
                </c:pt>
              </c:numCache>
            </c:numRef>
          </c:val>
        </c:ser>
        <c:ser>
          <c:idx val="2"/>
          <c:order val="2"/>
          <c:tx>
            <c:strRef>
              <c:f>Totals!$D$67</c:f>
              <c:strCache>
                <c:ptCount val="1"/>
                <c:pt idx="0">
                  <c:v>Wouldn't Change</c:v>
                </c:pt>
              </c:strCache>
            </c:strRef>
          </c:tx>
          <c:invertIfNegative val="0"/>
          <c:cat>
            <c:strRef>
              <c:f>Totals!$A$68:$A$69</c:f>
              <c:strCache>
                <c:ptCount val="2"/>
                <c:pt idx="0">
                  <c:v>Courtwood</c:v>
                </c:pt>
                <c:pt idx="1">
                  <c:v>Parish Church</c:v>
                </c:pt>
              </c:strCache>
            </c:strRef>
          </c:cat>
          <c:val>
            <c:numRef>
              <c:f>Totals!$D$68:$D$69</c:f>
              <c:numCache>
                <c:formatCode>General</c:formatCode>
                <c:ptCount val="2"/>
                <c:pt idx="0">
                  <c:v>32</c:v>
                </c:pt>
                <c:pt idx="1">
                  <c:v>17</c:v>
                </c:pt>
              </c:numCache>
            </c:numRef>
          </c:val>
        </c:ser>
        <c:ser>
          <c:idx val="3"/>
          <c:order val="3"/>
          <c:tx>
            <c:strRef>
              <c:f>Totals!$E$67</c:f>
              <c:strCache>
                <c:ptCount val="1"/>
                <c:pt idx="0">
                  <c:v>Already Walk Every Day</c:v>
                </c:pt>
              </c:strCache>
            </c:strRef>
          </c:tx>
          <c:invertIfNegative val="0"/>
          <c:cat>
            <c:strRef>
              <c:f>Totals!$A$68:$A$69</c:f>
              <c:strCache>
                <c:ptCount val="2"/>
                <c:pt idx="0">
                  <c:v>Courtwood</c:v>
                </c:pt>
                <c:pt idx="1">
                  <c:v>Parish Church</c:v>
                </c:pt>
              </c:strCache>
            </c:strRef>
          </c:cat>
          <c:val>
            <c:numRef>
              <c:f>Totals!$E$68:$E$69</c:f>
              <c:numCache>
                <c:formatCode>General</c:formatCode>
                <c:ptCount val="2"/>
                <c:pt idx="0">
                  <c:v>93</c:v>
                </c:pt>
                <c:pt idx="1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194688"/>
        <c:axId val="112196608"/>
      </c:barChart>
      <c:catAx>
        <c:axId val="11219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School Name</a:t>
                </a:r>
              </a:p>
            </c:rich>
          </c:tx>
          <c:overlay val="0"/>
        </c:title>
        <c:majorTickMark val="out"/>
        <c:minorTickMark val="none"/>
        <c:tickLblPos val="nextTo"/>
        <c:crossAx val="112196608"/>
        <c:crosses val="autoZero"/>
        <c:auto val="1"/>
        <c:lblAlgn val="ctr"/>
        <c:lblOffset val="100"/>
        <c:noMultiLvlLbl val="0"/>
      </c:catAx>
      <c:valAx>
        <c:axId val="112196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2194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Totals!$M$93</c:f>
              <c:strCache>
                <c:ptCount val="1"/>
                <c:pt idx="0">
                  <c:v>A Lot</c:v>
                </c:pt>
              </c:strCache>
            </c:strRef>
          </c:tx>
          <c:invertIfNegative val="0"/>
          <c:cat>
            <c:strRef>
              <c:f>Totals!$L$94:$L$99</c:f>
              <c:strCache>
                <c:ptCount val="6"/>
                <c:pt idx="0">
                  <c:v>Year 1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Totals!$M$94:$M$99</c:f>
              <c:numCache>
                <c:formatCode>General</c:formatCode>
                <c:ptCount val="6"/>
                <c:pt idx="0">
                  <c:v>29</c:v>
                </c:pt>
                <c:pt idx="1">
                  <c:v>18</c:v>
                </c:pt>
                <c:pt idx="2">
                  <c:v>78</c:v>
                </c:pt>
                <c:pt idx="3">
                  <c:v>17</c:v>
                </c:pt>
                <c:pt idx="4">
                  <c:v>22</c:v>
                </c:pt>
                <c:pt idx="5">
                  <c:v>12</c:v>
                </c:pt>
              </c:numCache>
            </c:numRef>
          </c:val>
        </c:ser>
        <c:ser>
          <c:idx val="1"/>
          <c:order val="1"/>
          <c:tx>
            <c:strRef>
              <c:f>Totals!$N$93</c:f>
              <c:strCache>
                <c:ptCount val="1"/>
                <c:pt idx="0">
                  <c:v>A Little</c:v>
                </c:pt>
              </c:strCache>
            </c:strRef>
          </c:tx>
          <c:invertIfNegative val="0"/>
          <c:cat>
            <c:strRef>
              <c:f>Totals!$L$94:$L$99</c:f>
              <c:strCache>
                <c:ptCount val="6"/>
                <c:pt idx="0">
                  <c:v>Year 1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Totals!$N$94:$N$99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21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tx>
            <c:strRef>
              <c:f>Totals!$O$93</c:f>
              <c:strCache>
                <c:ptCount val="1"/>
                <c:pt idx="0">
                  <c:v>Wouldn't Change</c:v>
                </c:pt>
              </c:strCache>
            </c:strRef>
          </c:tx>
          <c:invertIfNegative val="0"/>
          <c:cat>
            <c:strRef>
              <c:f>Totals!$L$94:$L$99</c:f>
              <c:strCache>
                <c:ptCount val="6"/>
                <c:pt idx="0">
                  <c:v>Year 1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Totals!$O$94:$O$99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14</c:v>
                </c:pt>
                <c:pt idx="3">
                  <c:v>15</c:v>
                </c:pt>
                <c:pt idx="4">
                  <c:v>11</c:v>
                </c:pt>
                <c:pt idx="5">
                  <c:v>6</c:v>
                </c:pt>
              </c:numCache>
            </c:numRef>
          </c:val>
        </c:ser>
        <c:ser>
          <c:idx val="3"/>
          <c:order val="3"/>
          <c:tx>
            <c:strRef>
              <c:f>Totals!$P$93</c:f>
              <c:strCache>
                <c:ptCount val="1"/>
                <c:pt idx="0">
                  <c:v>Already Walk Every Day</c:v>
                </c:pt>
              </c:strCache>
            </c:strRef>
          </c:tx>
          <c:invertIfNegative val="0"/>
          <c:cat>
            <c:strRef>
              <c:f>Totals!$L$94:$L$99</c:f>
              <c:strCache>
                <c:ptCount val="6"/>
                <c:pt idx="0">
                  <c:v>Year 1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Totals!$P$94:$P$99</c:f>
              <c:numCache>
                <c:formatCode>General</c:formatCode>
                <c:ptCount val="6"/>
                <c:pt idx="0">
                  <c:v>0</c:v>
                </c:pt>
                <c:pt idx="1">
                  <c:v>7</c:v>
                </c:pt>
                <c:pt idx="2">
                  <c:v>43</c:v>
                </c:pt>
                <c:pt idx="3">
                  <c:v>26</c:v>
                </c:pt>
                <c:pt idx="4">
                  <c:v>30</c:v>
                </c:pt>
                <c:pt idx="5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15936"/>
        <c:axId val="112226304"/>
      </c:barChart>
      <c:catAx>
        <c:axId val="11221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2226304"/>
        <c:crosses val="autoZero"/>
        <c:auto val="1"/>
        <c:lblAlgn val="ctr"/>
        <c:lblOffset val="100"/>
        <c:noMultiLvlLbl val="0"/>
      </c:catAx>
      <c:valAx>
        <c:axId val="112226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221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598518925919851E-2"/>
          <c:y val="3.6525263434570049E-2"/>
          <c:w val="0.8496740484727604"/>
          <c:h val="0.882553140331694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Totals!$M$3</c:f>
              <c:strCache>
                <c:ptCount val="1"/>
                <c:pt idx="0">
                  <c:v>Walk</c:v>
                </c:pt>
              </c:strCache>
            </c:strRef>
          </c:tx>
          <c:invertIfNegative val="0"/>
          <c:cat>
            <c:strRef>
              <c:f>Totals!$L$4:$L$11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Totals!$M$4:$M$11</c:f>
              <c:numCache>
                <c:formatCode>General</c:formatCode>
                <c:ptCount val="8"/>
                <c:pt idx="0">
                  <c:v>21</c:v>
                </c:pt>
                <c:pt idx="1">
                  <c:v>23</c:v>
                </c:pt>
                <c:pt idx="2">
                  <c:v>57</c:v>
                </c:pt>
                <c:pt idx="3">
                  <c:v>39</c:v>
                </c:pt>
                <c:pt idx="4">
                  <c:v>89</c:v>
                </c:pt>
                <c:pt idx="5">
                  <c:v>50</c:v>
                </c:pt>
                <c:pt idx="6">
                  <c:v>101</c:v>
                </c:pt>
                <c:pt idx="7">
                  <c:v>58</c:v>
                </c:pt>
              </c:numCache>
            </c:numRef>
          </c:val>
        </c:ser>
        <c:ser>
          <c:idx val="1"/>
          <c:order val="1"/>
          <c:tx>
            <c:strRef>
              <c:f>Totals!$N$3</c:f>
              <c:strCache>
                <c:ptCount val="1"/>
                <c:pt idx="0">
                  <c:v>Cycle</c:v>
                </c:pt>
              </c:strCache>
            </c:strRef>
          </c:tx>
          <c:invertIfNegative val="0"/>
          <c:cat>
            <c:strRef>
              <c:f>Totals!$L$4:$L$11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Totals!$N$4:$N$11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Totals!$O$3</c:f>
              <c:strCache>
                <c:ptCount val="1"/>
                <c:pt idx="0">
                  <c:v>Car</c:v>
                </c:pt>
              </c:strCache>
            </c:strRef>
          </c:tx>
          <c:invertIfNegative val="0"/>
          <c:cat>
            <c:strRef>
              <c:f>Totals!$L$4:$L$11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Totals!$O$4:$O$11</c:f>
              <c:numCache>
                <c:formatCode>General</c:formatCode>
                <c:ptCount val="8"/>
                <c:pt idx="0">
                  <c:v>27</c:v>
                </c:pt>
                <c:pt idx="1">
                  <c:v>28</c:v>
                </c:pt>
                <c:pt idx="2">
                  <c:v>45</c:v>
                </c:pt>
                <c:pt idx="3">
                  <c:v>43</c:v>
                </c:pt>
                <c:pt idx="4">
                  <c:v>109</c:v>
                </c:pt>
                <c:pt idx="5">
                  <c:v>55</c:v>
                </c:pt>
                <c:pt idx="6">
                  <c:v>94</c:v>
                </c:pt>
                <c:pt idx="7">
                  <c:v>54</c:v>
                </c:pt>
              </c:numCache>
            </c:numRef>
          </c:val>
        </c:ser>
        <c:ser>
          <c:idx val="3"/>
          <c:order val="3"/>
          <c:tx>
            <c:strRef>
              <c:f>Totals!$P$3</c:f>
              <c:strCache>
                <c:ptCount val="1"/>
                <c:pt idx="0">
                  <c:v>Scooter</c:v>
                </c:pt>
              </c:strCache>
            </c:strRef>
          </c:tx>
          <c:invertIfNegative val="0"/>
          <c:cat>
            <c:strRef>
              <c:f>Totals!$L$4:$L$11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Totals!$P$4:$P$11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Totals!$Q$3</c:f>
              <c:strCache>
                <c:ptCount val="1"/>
                <c:pt idx="0">
                  <c:v>Bus</c:v>
                </c:pt>
              </c:strCache>
            </c:strRef>
          </c:tx>
          <c:invertIfNegative val="0"/>
          <c:cat>
            <c:strRef>
              <c:f>Totals!$L$4:$L$11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Totals!$Q$4:$Q$11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11</c:v>
                </c:pt>
                <c:pt idx="3">
                  <c:v>2</c:v>
                </c:pt>
                <c:pt idx="4">
                  <c:v>12</c:v>
                </c:pt>
                <c:pt idx="5">
                  <c:v>3</c:v>
                </c:pt>
                <c:pt idx="6">
                  <c:v>20</c:v>
                </c:pt>
                <c:pt idx="7">
                  <c:v>3</c:v>
                </c:pt>
              </c:numCache>
            </c:numRef>
          </c:val>
        </c:ser>
        <c:ser>
          <c:idx val="5"/>
          <c:order val="5"/>
          <c:tx>
            <c:strRef>
              <c:f>Totals!$R$3</c:f>
              <c:strCache>
                <c:ptCount val="1"/>
                <c:pt idx="0">
                  <c:v>Tram</c:v>
                </c:pt>
              </c:strCache>
            </c:strRef>
          </c:tx>
          <c:invertIfNegative val="0"/>
          <c:cat>
            <c:strRef>
              <c:f>Totals!$L$4:$L$11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Totals!$R$4:$R$11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787200"/>
        <c:axId val="108789120"/>
      </c:barChart>
      <c:catAx>
        <c:axId val="10878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08789120"/>
        <c:crosses val="autoZero"/>
        <c:auto val="1"/>
        <c:lblAlgn val="ctr"/>
        <c:lblOffset val="100"/>
        <c:noMultiLvlLbl val="0"/>
      </c:catAx>
      <c:valAx>
        <c:axId val="108789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Percentage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08787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Totals!$B$72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Totals!$A$73:$A$74</c:f>
              <c:strCache>
                <c:ptCount val="2"/>
                <c:pt idx="0">
                  <c:v>Courtwood</c:v>
                </c:pt>
                <c:pt idx="1">
                  <c:v>Parish Church</c:v>
                </c:pt>
              </c:strCache>
            </c:strRef>
          </c:cat>
          <c:val>
            <c:numRef>
              <c:f>Totals!$B$73:$B$74</c:f>
              <c:numCache>
                <c:formatCode>General</c:formatCode>
                <c:ptCount val="2"/>
                <c:pt idx="0">
                  <c:v>40</c:v>
                </c:pt>
                <c:pt idx="1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63552"/>
        <c:axId val="112265472"/>
      </c:barChart>
      <c:catAx>
        <c:axId val="11226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School Names</a:t>
                </a:r>
              </a:p>
            </c:rich>
          </c:tx>
          <c:overlay val="0"/>
        </c:title>
        <c:majorTickMark val="out"/>
        <c:minorTickMark val="none"/>
        <c:tickLblPos val="nextTo"/>
        <c:crossAx val="112265472"/>
        <c:crosses val="autoZero"/>
        <c:auto val="1"/>
        <c:lblAlgn val="ctr"/>
        <c:lblOffset val="100"/>
        <c:noMultiLvlLbl val="0"/>
      </c:catAx>
      <c:valAx>
        <c:axId val="112265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226355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do you normally get to school?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[1]Courtwood!$B$2</c:f>
              <c:strCache>
                <c:ptCount val="1"/>
                <c:pt idx="0">
                  <c:v>walk</c:v>
                </c:pt>
              </c:strCache>
            </c:strRef>
          </c:tx>
          <c:invertIfNegative val="0"/>
          <c:cat>
            <c:strRef>
              <c:f>[1]Courtwood!$A$3:$A$12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[1]Courtwood!$B$3:$B$12</c:f>
              <c:numCache>
                <c:formatCode>General</c:formatCode>
                <c:ptCount val="10"/>
                <c:pt idx="0">
                  <c:v>17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13</c:v>
                </c:pt>
                <c:pt idx="5">
                  <c:v>14</c:v>
                </c:pt>
                <c:pt idx="6">
                  <c:v>16</c:v>
                </c:pt>
                <c:pt idx="7">
                  <c:v>13</c:v>
                </c:pt>
                <c:pt idx="8">
                  <c:v>14</c:v>
                </c:pt>
                <c:pt idx="9">
                  <c:v>128</c:v>
                </c:pt>
              </c:numCache>
            </c:numRef>
          </c:val>
        </c:ser>
        <c:ser>
          <c:idx val="1"/>
          <c:order val="1"/>
          <c:tx>
            <c:strRef>
              <c:f>[1]Courtwood!$C$2</c:f>
              <c:strCache>
                <c:ptCount val="1"/>
                <c:pt idx="0">
                  <c:v>cycle</c:v>
                </c:pt>
              </c:strCache>
            </c:strRef>
          </c:tx>
          <c:invertIfNegative val="0"/>
          <c:cat>
            <c:strRef>
              <c:f>[1]Courtwood!$A$3:$A$12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[1]Courtwood!$C$3:$C$12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</c:ser>
        <c:ser>
          <c:idx val="2"/>
          <c:order val="2"/>
          <c:tx>
            <c:strRef>
              <c:f>[1]Courtwood!$D$2</c:f>
              <c:strCache>
                <c:ptCount val="1"/>
                <c:pt idx="0">
                  <c:v>car</c:v>
                </c:pt>
              </c:strCache>
            </c:strRef>
          </c:tx>
          <c:invertIfNegative val="0"/>
          <c:cat>
            <c:strRef>
              <c:f>[1]Courtwood!$A$3:$A$12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[1]Courtwood!$D$3:$D$12</c:f>
              <c:numCache>
                <c:formatCode>General</c:formatCode>
                <c:ptCount val="10"/>
                <c:pt idx="0">
                  <c:v>10</c:v>
                </c:pt>
                <c:pt idx="1">
                  <c:v>13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9</c:v>
                </c:pt>
                <c:pt idx="6">
                  <c:v>12</c:v>
                </c:pt>
                <c:pt idx="7">
                  <c:v>13</c:v>
                </c:pt>
                <c:pt idx="8">
                  <c:v>13</c:v>
                </c:pt>
                <c:pt idx="9">
                  <c:v>112</c:v>
                </c:pt>
              </c:numCache>
            </c:numRef>
          </c:val>
        </c:ser>
        <c:ser>
          <c:idx val="3"/>
          <c:order val="3"/>
          <c:tx>
            <c:strRef>
              <c:f>[1]Courtwood!$E$2</c:f>
              <c:strCache>
                <c:ptCount val="1"/>
                <c:pt idx="0">
                  <c:v>scooter</c:v>
                </c:pt>
              </c:strCache>
            </c:strRef>
          </c:tx>
          <c:invertIfNegative val="0"/>
          <c:cat>
            <c:strRef>
              <c:f>[1]Courtwood!$A$3:$A$12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[1]Courtwood!$E$3:$E$12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ser>
          <c:idx val="4"/>
          <c:order val="4"/>
          <c:tx>
            <c:strRef>
              <c:f>[1]Courtwood!$F$2</c:f>
              <c:strCache>
                <c:ptCount val="1"/>
                <c:pt idx="0">
                  <c:v>bus</c:v>
                </c:pt>
              </c:strCache>
            </c:strRef>
          </c:tx>
          <c:invertIfNegative val="0"/>
          <c:cat>
            <c:strRef>
              <c:f>[1]Courtwood!$A$3:$A$12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[1]Courtwood!$F$3:$F$12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</c:numCache>
            </c:numRef>
          </c:val>
        </c:ser>
        <c:ser>
          <c:idx val="5"/>
          <c:order val="5"/>
          <c:tx>
            <c:strRef>
              <c:f>[1]Courtwood!$G$2</c:f>
              <c:strCache>
                <c:ptCount val="1"/>
                <c:pt idx="0">
                  <c:v>tram</c:v>
                </c:pt>
              </c:strCache>
            </c:strRef>
          </c:tx>
          <c:invertIfNegative val="0"/>
          <c:cat>
            <c:strRef>
              <c:f>[1]Courtwood!$A$3:$A$12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036864"/>
        <c:axId val="112039040"/>
      </c:barChart>
      <c:catAx>
        <c:axId val="11203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2039040"/>
        <c:crosses val="autoZero"/>
        <c:auto val="1"/>
        <c:lblAlgn val="ctr"/>
        <c:lblOffset val="100"/>
        <c:noMultiLvlLbl val="0"/>
      </c:catAx>
      <c:valAx>
        <c:axId val="112039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2036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many days a week do you play sports outside of school?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[1]Courtwood!$B$15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[1]Courtwood!$A$16:$A$25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[1]Courtwood!$B$16:$B$25</c:f>
              <c:numCache>
                <c:formatCode>General</c:formatCode>
                <c:ptCount val="10"/>
                <c:pt idx="0">
                  <c:v>15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48</c:v>
                </c:pt>
              </c:numCache>
            </c:numRef>
          </c:val>
        </c:ser>
        <c:ser>
          <c:idx val="1"/>
          <c:order val="1"/>
          <c:tx>
            <c:strRef>
              <c:f>[1]Courtwood!$C$15</c:f>
              <c:strCache>
                <c:ptCount val="1"/>
                <c:pt idx="0">
                  <c:v>1-2</c:v>
                </c:pt>
              </c:strCache>
            </c:strRef>
          </c:tx>
          <c:invertIfNegative val="0"/>
          <c:cat>
            <c:strRef>
              <c:f>[1]Courtwood!$A$16:$A$25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[1]Courtwood!$C$16:$C$25</c:f>
              <c:numCache>
                <c:formatCode>General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17</c:v>
                </c:pt>
                <c:pt idx="6">
                  <c:v>11</c:v>
                </c:pt>
                <c:pt idx="7">
                  <c:v>13</c:v>
                </c:pt>
                <c:pt idx="8">
                  <c:v>13</c:v>
                </c:pt>
                <c:pt idx="9">
                  <c:v>85</c:v>
                </c:pt>
              </c:numCache>
            </c:numRef>
          </c:val>
        </c:ser>
        <c:ser>
          <c:idx val="2"/>
          <c:order val="2"/>
          <c:tx>
            <c:strRef>
              <c:f>[1]Courtwood!$D$15</c:f>
              <c:strCache>
                <c:ptCount val="1"/>
                <c:pt idx="0">
                  <c:v>2-3</c:v>
                </c:pt>
              </c:strCache>
            </c:strRef>
          </c:tx>
          <c:invertIfNegative val="0"/>
          <c:cat>
            <c:strRef>
              <c:f>[1]Courtwood!$A$16:$A$25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[1]Courtwood!$D$16:$D$25</c:f>
              <c:numCache>
                <c:formatCode>General</c:formatCode>
                <c:ptCount val="10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13</c:v>
                </c:pt>
                <c:pt idx="7">
                  <c:v>2</c:v>
                </c:pt>
                <c:pt idx="8">
                  <c:v>2</c:v>
                </c:pt>
                <c:pt idx="9">
                  <c:v>54</c:v>
                </c:pt>
              </c:numCache>
            </c:numRef>
          </c:val>
        </c:ser>
        <c:ser>
          <c:idx val="3"/>
          <c:order val="3"/>
          <c:tx>
            <c:strRef>
              <c:f>[1]Courtwood!$E$15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[1]Courtwood!$A$16:$A$25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[1]Courtwood!$E$16:$E$25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7</c:v>
                </c:pt>
                <c:pt idx="8">
                  <c:v>7</c:v>
                </c:pt>
                <c:pt idx="9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943680"/>
        <c:axId val="111945600"/>
      </c:barChart>
      <c:catAx>
        <c:axId val="11194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 </a:t>
                </a:r>
              </a:p>
            </c:rich>
          </c:tx>
          <c:overlay val="0"/>
        </c:title>
        <c:majorTickMark val="out"/>
        <c:minorTickMark val="none"/>
        <c:tickLblPos val="nextTo"/>
        <c:crossAx val="111945600"/>
        <c:crosses val="autoZero"/>
        <c:auto val="1"/>
        <c:lblAlgn val="ctr"/>
        <c:lblOffset val="100"/>
        <c:noMultiLvlLbl val="0"/>
      </c:catAx>
      <c:valAx>
        <c:axId val="111945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1943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much do you enjoy</a:t>
            </a:r>
            <a:r>
              <a:rPr lang="en-US" baseline="0"/>
              <a:t> playing sports/outside</a:t>
            </a:r>
            <a:r>
              <a:rPr lang="en-US"/>
              <a:t>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[1]Courtwood!$B$28</c:f>
              <c:strCache>
                <c:ptCount val="1"/>
                <c:pt idx="0">
                  <c:v>a lot</c:v>
                </c:pt>
              </c:strCache>
            </c:strRef>
          </c:tx>
          <c:invertIfNegative val="0"/>
          <c:cat>
            <c:strRef>
              <c:f>[1]Courtwood!$A$29:$A$38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[1]Courtwood!$B$29:$B$38</c:f>
              <c:numCache>
                <c:formatCode>General</c:formatCode>
                <c:ptCount val="10"/>
                <c:pt idx="0">
                  <c:v>20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25</c:v>
                </c:pt>
                <c:pt idx="5">
                  <c:v>24</c:v>
                </c:pt>
                <c:pt idx="6">
                  <c:v>21</c:v>
                </c:pt>
                <c:pt idx="7">
                  <c:v>23</c:v>
                </c:pt>
                <c:pt idx="8">
                  <c:v>24</c:v>
                </c:pt>
                <c:pt idx="9">
                  <c:v>215</c:v>
                </c:pt>
              </c:numCache>
            </c:numRef>
          </c:val>
        </c:ser>
        <c:ser>
          <c:idx val="1"/>
          <c:order val="1"/>
          <c:tx>
            <c:strRef>
              <c:f>[1]Courtwood!$C$28</c:f>
              <c:strCache>
                <c:ptCount val="1"/>
                <c:pt idx="0">
                  <c:v>a little </c:v>
                </c:pt>
              </c:strCache>
            </c:strRef>
          </c:tx>
          <c:invertIfNegative val="0"/>
          <c:cat>
            <c:strRef>
              <c:f>[1]Courtwood!$A$29:$A$38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[1]Courtwood!$C$29:$C$38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27</c:v>
                </c:pt>
              </c:numCache>
            </c:numRef>
          </c:val>
        </c:ser>
        <c:ser>
          <c:idx val="2"/>
          <c:order val="2"/>
          <c:tx>
            <c:strRef>
              <c:f>[1]Courtwood!$D$28</c:f>
              <c:strCache>
                <c:ptCount val="1"/>
                <c:pt idx="0">
                  <c:v>not at all</c:v>
                </c:pt>
              </c:strCache>
            </c:strRef>
          </c:tx>
          <c:invertIfNegative val="0"/>
          <c:cat>
            <c:strRef>
              <c:f>[1]Courtwood!$A$29:$A$38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[1]Courtwood!$D$29:$D$38</c:f>
              <c:numCache>
                <c:formatCode>General</c:formatCode>
                <c:ptCount val="10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074752"/>
        <c:axId val="112076672"/>
      </c:barChart>
      <c:catAx>
        <c:axId val="11207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2076672"/>
        <c:crosses val="autoZero"/>
        <c:auto val="1"/>
        <c:lblAlgn val="ctr"/>
        <c:lblOffset val="100"/>
        <c:noMultiLvlLbl val="0"/>
      </c:catAx>
      <c:valAx>
        <c:axId val="112076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2074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many days a week do you walk to school?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[1]Courtwood!$B$41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[1]Courtwood!$A$42:$A$51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[1]Courtwood!$B$42:$B$51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10</c:v>
                </c:pt>
                <c:pt idx="4">
                  <c:v>11</c:v>
                </c:pt>
                <c:pt idx="5">
                  <c:v>5</c:v>
                </c:pt>
                <c:pt idx="6">
                  <c:v>5</c:v>
                </c:pt>
                <c:pt idx="7">
                  <c:v>9</c:v>
                </c:pt>
                <c:pt idx="8">
                  <c:v>10</c:v>
                </c:pt>
                <c:pt idx="9">
                  <c:v>72</c:v>
                </c:pt>
              </c:numCache>
            </c:numRef>
          </c:val>
        </c:ser>
        <c:ser>
          <c:idx val="1"/>
          <c:order val="1"/>
          <c:tx>
            <c:strRef>
              <c:f>[1]Courtwood!$C$41</c:f>
              <c:strCache>
                <c:ptCount val="1"/>
                <c:pt idx="0">
                  <c:v>1-2</c:v>
                </c:pt>
              </c:strCache>
            </c:strRef>
          </c:tx>
          <c:invertIfNegative val="0"/>
          <c:cat>
            <c:strRef>
              <c:f>[1]Courtwood!$A$42:$A$51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[1]Courtwood!$C$42:$C$51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29</c:v>
                </c:pt>
              </c:numCache>
            </c:numRef>
          </c:val>
        </c:ser>
        <c:ser>
          <c:idx val="2"/>
          <c:order val="2"/>
          <c:tx>
            <c:strRef>
              <c:f>[1]Courtwood!$D$41</c:f>
              <c:strCache>
                <c:ptCount val="1"/>
                <c:pt idx="0">
                  <c:v>2-3</c:v>
                </c:pt>
              </c:strCache>
            </c:strRef>
          </c:tx>
          <c:invertIfNegative val="0"/>
          <c:cat>
            <c:strRef>
              <c:f>[1]Courtwood!$A$42:$A$51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[1]Courtwood!$D$42:$D$51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8</c:v>
                </c:pt>
                <c:pt idx="7">
                  <c:v>2</c:v>
                </c:pt>
                <c:pt idx="8">
                  <c:v>2</c:v>
                </c:pt>
                <c:pt idx="9">
                  <c:v>48</c:v>
                </c:pt>
              </c:numCache>
            </c:numRef>
          </c:val>
        </c:ser>
        <c:ser>
          <c:idx val="3"/>
          <c:order val="3"/>
          <c:tx>
            <c:strRef>
              <c:f>[1]Courtwood!$E$41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[1]Courtwood!$A$42:$A$51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[1]Courtwood!$E$42:$E$51</c:f>
              <c:numCache>
                <c:formatCode>General</c:formatCode>
                <c:ptCount val="10"/>
                <c:pt idx="0">
                  <c:v>13</c:v>
                </c:pt>
                <c:pt idx="1">
                  <c:v>13</c:v>
                </c:pt>
                <c:pt idx="2">
                  <c:v>14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112384"/>
        <c:axId val="112114304"/>
      </c:barChart>
      <c:catAx>
        <c:axId val="11211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2114304"/>
        <c:crosses val="autoZero"/>
        <c:auto val="1"/>
        <c:lblAlgn val="ctr"/>
        <c:lblOffset val="100"/>
        <c:noMultiLvlLbl val="0"/>
      </c:catAx>
      <c:valAx>
        <c:axId val="112114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2112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Why do you walk to school?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[1]Courtwood!$B$54</c:f>
              <c:strCache>
                <c:ptCount val="1"/>
                <c:pt idx="0">
                  <c:v>parents walk</c:v>
                </c:pt>
              </c:strCache>
            </c:strRef>
          </c:tx>
          <c:invertIfNegative val="0"/>
          <c:cat>
            <c:strRef>
              <c:f>[1]Courtwood!$A$55:$A$64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[1]Courtwood!$B$55:$B$64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17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32</c:v>
                </c:pt>
              </c:numCache>
            </c:numRef>
          </c:val>
        </c:ser>
        <c:ser>
          <c:idx val="1"/>
          <c:order val="1"/>
          <c:tx>
            <c:strRef>
              <c:f>[1]Courtwood!$C$54</c:f>
              <c:strCache>
                <c:ptCount val="1"/>
                <c:pt idx="0">
                  <c:v>sibling walks</c:v>
                </c:pt>
              </c:strCache>
            </c:strRef>
          </c:tx>
          <c:invertIfNegative val="0"/>
          <c:cat>
            <c:strRef>
              <c:f>[1]Courtwood!$A$55:$A$64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[1]Courtwood!$C$55:$C$64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23</c:v>
                </c:pt>
                <c:pt idx="7">
                  <c:v>1</c:v>
                </c:pt>
                <c:pt idx="8">
                  <c:v>1</c:v>
                </c:pt>
                <c:pt idx="9">
                  <c:v>32</c:v>
                </c:pt>
              </c:numCache>
            </c:numRef>
          </c:val>
        </c:ser>
        <c:ser>
          <c:idx val="2"/>
          <c:order val="2"/>
          <c:tx>
            <c:strRef>
              <c:f>[1]Courtwood!$D$54</c:f>
              <c:strCache>
                <c:ptCount val="1"/>
                <c:pt idx="0">
                  <c:v>house is close</c:v>
                </c:pt>
              </c:strCache>
            </c:strRef>
          </c:tx>
          <c:invertIfNegative val="0"/>
          <c:cat>
            <c:strRef>
              <c:f>[1]Courtwood!$A$55:$A$64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[1]Courtwood!$D$55:$D$64</c:f>
              <c:numCache>
                <c:formatCode>General</c:formatCode>
                <c:ptCount val="10"/>
                <c:pt idx="0">
                  <c:v>17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12</c:v>
                </c:pt>
                <c:pt idx="5">
                  <c:v>2</c:v>
                </c:pt>
                <c:pt idx="6">
                  <c:v>17</c:v>
                </c:pt>
                <c:pt idx="7">
                  <c:v>10</c:v>
                </c:pt>
                <c:pt idx="8">
                  <c:v>11</c:v>
                </c:pt>
                <c:pt idx="9">
                  <c:v>106</c:v>
                </c:pt>
              </c:numCache>
            </c:numRef>
          </c:val>
        </c:ser>
        <c:ser>
          <c:idx val="3"/>
          <c:order val="3"/>
          <c:tx>
            <c:strRef>
              <c:f>[1]Courtwood!$E$54</c:f>
              <c:strCache>
                <c:ptCount val="1"/>
                <c:pt idx="0">
                  <c:v>friends walk</c:v>
                </c:pt>
              </c:strCache>
            </c:strRef>
          </c:tx>
          <c:invertIfNegative val="0"/>
          <c:cat>
            <c:strRef>
              <c:f>[1]Courtwood!$A$55:$A$64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[1]Courtwood!$E$55:$E$64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993792"/>
        <c:axId val="112995712"/>
      </c:barChart>
      <c:catAx>
        <c:axId val="11299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2995712"/>
        <c:crosses val="autoZero"/>
        <c:auto val="1"/>
        <c:lblAlgn val="ctr"/>
        <c:lblOffset val="100"/>
        <c:noMultiLvlLbl val="0"/>
      </c:catAx>
      <c:valAx>
        <c:axId val="112995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2993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Why don't you walk to school?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[1]Courtwood!$B$67</c:f>
              <c:strCache>
                <c:ptCount val="1"/>
                <c:pt idx="0">
                  <c:v>too many cars on road</c:v>
                </c:pt>
              </c:strCache>
            </c:strRef>
          </c:tx>
          <c:invertIfNegative val="0"/>
          <c:cat>
            <c:strRef>
              <c:f>[1]Courtwood!$A$68:$A$77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[1]Courtwood!$B$68:$B$77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[1]Courtwood!$C$67</c:f>
              <c:strCache>
                <c:ptCount val="1"/>
                <c:pt idx="0">
                  <c:v>parents drive</c:v>
                </c:pt>
              </c:strCache>
            </c:strRef>
          </c:tx>
          <c:invertIfNegative val="0"/>
          <c:cat>
            <c:strRef>
              <c:f>[1]Courtwood!$A$68:$A$77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[1]Courtwood!$C$68:$C$77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17</c:v>
                </c:pt>
              </c:numCache>
            </c:numRef>
          </c:val>
        </c:ser>
        <c:ser>
          <c:idx val="2"/>
          <c:order val="2"/>
          <c:tx>
            <c:strRef>
              <c:f>[1]Courtwood!$D$67</c:f>
              <c:strCache>
                <c:ptCount val="1"/>
                <c:pt idx="0">
                  <c:v>not allowed alone</c:v>
                </c:pt>
              </c:strCache>
            </c:strRef>
          </c:tx>
          <c:invertIfNegative val="0"/>
          <c:cat>
            <c:strRef>
              <c:f>[1]Courtwood!$A$68:$A$77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[1]Courtwood!$D$68:$D$77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10</c:v>
                </c:pt>
              </c:numCache>
            </c:numRef>
          </c:val>
        </c:ser>
        <c:ser>
          <c:idx val="3"/>
          <c:order val="3"/>
          <c:tx>
            <c:strRef>
              <c:f>[1]Courtwood!$E$67</c:f>
              <c:strCache>
                <c:ptCount val="1"/>
                <c:pt idx="0">
                  <c:v>Live far away</c:v>
                </c:pt>
              </c:strCache>
            </c:strRef>
          </c:tx>
          <c:invertIfNegative val="0"/>
          <c:cat>
            <c:strRef>
              <c:f>[1]Courtwood!$A$68:$A$77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[1]Courtwood!$E$68:$E$77</c:f>
              <c:numCache>
                <c:formatCode>General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9</c:v>
                </c:pt>
                <c:pt idx="9">
                  <c:v>61</c:v>
                </c:pt>
              </c:numCache>
            </c:numRef>
          </c:val>
        </c:ser>
        <c:ser>
          <c:idx val="4"/>
          <c:order val="4"/>
          <c:tx>
            <c:strRef>
              <c:f>[1]Courtwood!$F$67</c:f>
              <c:strCache>
                <c:ptCount val="1"/>
                <c:pt idx="0">
                  <c:v>don't want to</c:v>
                </c:pt>
              </c:strCache>
            </c:strRef>
          </c:tx>
          <c:invertIfNegative val="0"/>
          <c:cat>
            <c:strRef>
              <c:f>[1]Courtwood!$A$68:$A$77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[1]Courtwood!$F$68:$F$77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036288"/>
        <c:axId val="113042560"/>
      </c:barChart>
      <c:catAx>
        <c:axId val="11303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 </a:t>
                </a:r>
              </a:p>
            </c:rich>
          </c:tx>
          <c:overlay val="0"/>
        </c:title>
        <c:majorTickMark val="out"/>
        <c:minorTickMark val="none"/>
        <c:tickLblPos val="nextTo"/>
        <c:crossAx val="113042560"/>
        <c:crosses val="autoZero"/>
        <c:auto val="1"/>
        <c:lblAlgn val="ctr"/>
        <c:lblOffset val="100"/>
        <c:noMultiLvlLbl val="0"/>
      </c:catAx>
      <c:valAx>
        <c:axId val="113042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3036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would</a:t>
            </a:r>
            <a:r>
              <a:rPr lang="en-US" baseline="0"/>
              <a:t> you want to get to school if you could choose</a:t>
            </a:r>
            <a:r>
              <a:rPr lang="en-US"/>
              <a:t>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[1]Courtwood!$B$80</c:f>
              <c:strCache>
                <c:ptCount val="1"/>
                <c:pt idx="0">
                  <c:v>walk</c:v>
                </c:pt>
              </c:strCache>
            </c:strRef>
          </c:tx>
          <c:invertIfNegative val="0"/>
          <c:cat>
            <c:strRef>
              <c:f>[1]Courtwood!$A$81:$A$90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[1]Courtwood!$B$81:$B$90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13</c:v>
                </c:pt>
                <c:pt idx="4">
                  <c:v>13</c:v>
                </c:pt>
                <c:pt idx="5">
                  <c:v>7</c:v>
                </c:pt>
                <c:pt idx="6">
                  <c:v>3</c:v>
                </c:pt>
                <c:pt idx="7">
                  <c:v>11</c:v>
                </c:pt>
                <c:pt idx="8">
                  <c:v>10</c:v>
                </c:pt>
                <c:pt idx="9">
                  <c:v>67</c:v>
                </c:pt>
              </c:numCache>
            </c:numRef>
          </c:val>
        </c:ser>
        <c:ser>
          <c:idx val="1"/>
          <c:order val="1"/>
          <c:tx>
            <c:strRef>
              <c:f>[1]Courtwood!$C$80</c:f>
              <c:strCache>
                <c:ptCount val="1"/>
                <c:pt idx="0">
                  <c:v>cycle</c:v>
                </c:pt>
              </c:strCache>
            </c:strRef>
          </c:tx>
          <c:invertIfNegative val="0"/>
          <c:cat>
            <c:strRef>
              <c:f>[1]Courtwood!$A$81:$A$90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[1]Courtwood!$C$81:$C$90</c:f>
              <c:numCache>
                <c:formatCode>General</c:formatCode>
                <c:ptCount val="10"/>
                <c:pt idx="0">
                  <c:v>3</c:v>
                </c:pt>
                <c:pt idx="1">
                  <c:v>11</c:v>
                </c:pt>
                <c:pt idx="2">
                  <c:v>11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13</c:v>
                </c:pt>
                <c:pt idx="7">
                  <c:v>8</c:v>
                </c:pt>
                <c:pt idx="8">
                  <c:v>8</c:v>
                </c:pt>
                <c:pt idx="9">
                  <c:v>65</c:v>
                </c:pt>
              </c:numCache>
            </c:numRef>
          </c:val>
        </c:ser>
        <c:ser>
          <c:idx val="2"/>
          <c:order val="2"/>
          <c:tx>
            <c:strRef>
              <c:f>[1]Courtwood!$D$80</c:f>
              <c:strCache>
                <c:ptCount val="1"/>
                <c:pt idx="0">
                  <c:v>car</c:v>
                </c:pt>
              </c:strCache>
            </c:strRef>
          </c:tx>
          <c:invertIfNegative val="0"/>
          <c:cat>
            <c:strRef>
              <c:f>[1]Courtwood!$A$81:$A$90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[1]Courtwood!$D$81:$D$90</c:f>
              <c:numCache>
                <c:formatCode>General</c:formatCode>
                <c:ptCount val="10"/>
                <c:pt idx="0">
                  <c:v>10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1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55</c:v>
                </c:pt>
              </c:numCache>
            </c:numRef>
          </c:val>
        </c:ser>
        <c:ser>
          <c:idx val="3"/>
          <c:order val="3"/>
          <c:tx>
            <c:strRef>
              <c:f>[1]Courtwood!$E$80</c:f>
              <c:strCache>
                <c:ptCount val="1"/>
                <c:pt idx="0">
                  <c:v>scooter</c:v>
                </c:pt>
              </c:strCache>
            </c:strRef>
          </c:tx>
          <c:invertIfNegative val="0"/>
          <c:cat>
            <c:strRef>
              <c:f>[1]Courtwood!$A$81:$A$90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[1]Courtwood!$E$81:$E$90</c:f>
              <c:numCache>
                <c:formatCode>General</c:formatCode>
                <c:ptCount val="10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4"/>
          <c:order val="4"/>
          <c:tx>
            <c:strRef>
              <c:f>[1]Courtwood!$F$80</c:f>
              <c:strCache>
                <c:ptCount val="1"/>
                <c:pt idx="0">
                  <c:v>bus</c:v>
                </c:pt>
              </c:strCache>
            </c:strRef>
          </c:tx>
          <c:invertIfNegative val="0"/>
          <c:cat>
            <c:strRef>
              <c:f>[1]Courtwood!$A$81:$A$90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[1]Courtwood!$F$81:$F$90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</c:numCache>
            </c:numRef>
          </c:val>
        </c:ser>
        <c:ser>
          <c:idx val="5"/>
          <c:order val="5"/>
          <c:tx>
            <c:strRef>
              <c:f>[1]Courtwood!$G$80</c:f>
              <c:strCache>
                <c:ptCount val="1"/>
                <c:pt idx="0">
                  <c:v>tram</c:v>
                </c:pt>
              </c:strCache>
            </c:strRef>
          </c:tx>
          <c:invertIfNegative val="0"/>
          <c:cat>
            <c:strRef>
              <c:f>[1]Courtwood!$A$81:$A$90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[1]Courtwood!$G$81:$G$90</c:f>
              <c:numCache>
                <c:formatCode>General</c:formatCode>
                <c:ptCount val="10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</c:numCache>
            </c:numRef>
          </c:val>
        </c:ser>
        <c:ser>
          <c:idx val="6"/>
          <c:order val="6"/>
          <c:tx>
            <c:strRef>
              <c:f>[1]Courtwood!$H$80</c:f>
              <c:strCache>
                <c:ptCount val="1"/>
                <c:pt idx="0">
                  <c:v>train</c:v>
                </c:pt>
              </c:strCache>
            </c:strRef>
          </c:tx>
          <c:invertIfNegative val="0"/>
          <c:cat>
            <c:strRef>
              <c:f>[1]Courtwood!$A$81:$A$90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[1]Courtwood!$H$81:$H$90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101056"/>
        <c:axId val="113107328"/>
      </c:barChart>
      <c:catAx>
        <c:axId val="11310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3107328"/>
        <c:crosses val="autoZero"/>
        <c:auto val="1"/>
        <c:lblAlgn val="ctr"/>
        <c:lblOffset val="100"/>
        <c:noMultiLvlLbl val="0"/>
      </c:catAx>
      <c:valAx>
        <c:axId val="113107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3101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much more would you walk to school if you recieved a badge?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[1]Courtwood!$B$93</c:f>
              <c:strCache>
                <c:ptCount val="1"/>
                <c:pt idx="0">
                  <c:v>a lot</c:v>
                </c:pt>
              </c:strCache>
            </c:strRef>
          </c:tx>
          <c:invertIfNegative val="0"/>
          <c:cat>
            <c:strRef>
              <c:f>[1]Courtwood!$A$94:$A$103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[1]Courtwood!$B$94:$B$103</c:f>
              <c:numCache>
                <c:formatCode>General</c:formatCode>
                <c:ptCount val="10"/>
                <c:pt idx="0">
                  <c:v>29</c:v>
                </c:pt>
                <c:pt idx="1">
                  <c:v>18</c:v>
                </c:pt>
                <c:pt idx="2">
                  <c:v>14</c:v>
                </c:pt>
                <c:pt idx="3">
                  <c:v>8</c:v>
                </c:pt>
                <c:pt idx="4">
                  <c:v>9</c:v>
                </c:pt>
                <c:pt idx="5">
                  <c:v>8</c:v>
                </c:pt>
                <c:pt idx="6">
                  <c:v>9</c:v>
                </c:pt>
                <c:pt idx="7">
                  <c:v>6</c:v>
                </c:pt>
                <c:pt idx="8">
                  <c:v>6</c:v>
                </c:pt>
                <c:pt idx="9">
                  <c:v>107</c:v>
                </c:pt>
              </c:numCache>
            </c:numRef>
          </c:val>
        </c:ser>
        <c:ser>
          <c:idx val="1"/>
          <c:order val="1"/>
          <c:tx>
            <c:strRef>
              <c:f>[1]Courtwood!$C$93</c:f>
              <c:strCache>
                <c:ptCount val="1"/>
                <c:pt idx="0">
                  <c:v>a little</c:v>
                </c:pt>
              </c:strCache>
            </c:strRef>
          </c:tx>
          <c:invertIfNegative val="0"/>
          <c:cat>
            <c:strRef>
              <c:f>[1]Courtwood!$A$94:$A$103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[1]Courtwood!$C$94:$C$103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18</c:v>
                </c:pt>
              </c:numCache>
            </c:numRef>
          </c:val>
        </c:ser>
        <c:ser>
          <c:idx val="2"/>
          <c:order val="2"/>
          <c:tx>
            <c:strRef>
              <c:f>[1]Courtwood!$D$93</c:f>
              <c:strCache>
                <c:ptCount val="1"/>
                <c:pt idx="0">
                  <c:v>wouldn't change</c:v>
                </c:pt>
              </c:strCache>
            </c:strRef>
          </c:tx>
          <c:invertIfNegative val="0"/>
          <c:cat>
            <c:strRef>
              <c:f>[1]Courtwood!$A$94:$A$103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[1]Courtwood!$D$94:$D$103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32</c:v>
                </c:pt>
              </c:numCache>
            </c:numRef>
          </c:val>
        </c:ser>
        <c:ser>
          <c:idx val="3"/>
          <c:order val="3"/>
          <c:tx>
            <c:strRef>
              <c:f>[1]Courtwood!$E$93</c:f>
              <c:strCache>
                <c:ptCount val="1"/>
                <c:pt idx="0">
                  <c:v>already walk every day</c:v>
                </c:pt>
              </c:strCache>
            </c:strRef>
          </c:tx>
          <c:invertIfNegative val="0"/>
          <c:cat>
            <c:strRef>
              <c:f>[1]Courtwood!$A$94:$A$103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  <c:pt idx="9">
                  <c:v>Total</c:v>
                </c:pt>
              </c:strCache>
            </c:strRef>
          </c:cat>
          <c:val>
            <c:numRef>
              <c:f>[1]Courtwood!$E$94:$E$103</c:f>
              <c:numCache>
                <c:formatCode>General</c:formatCode>
                <c:ptCount val="10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12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13</c:v>
                </c:pt>
                <c:pt idx="8">
                  <c:v>12</c:v>
                </c:pt>
                <c:pt idx="9">
                  <c:v>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146880"/>
        <c:axId val="113153152"/>
      </c:barChart>
      <c:catAx>
        <c:axId val="11314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 </a:t>
                </a:r>
              </a:p>
            </c:rich>
          </c:tx>
          <c:overlay val="0"/>
        </c:title>
        <c:majorTickMark val="out"/>
        <c:minorTickMark val="none"/>
        <c:tickLblPos val="nextTo"/>
        <c:crossAx val="113153152"/>
        <c:crosses val="autoZero"/>
        <c:auto val="1"/>
        <c:lblAlgn val="ctr"/>
        <c:lblOffset val="100"/>
        <c:noMultiLvlLbl val="0"/>
      </c:catAx>
      <c:valAx>
        <c:axId val="113153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3146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Have you ever heard of WoW?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[1]Courtwood!$B$117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[1]Courtwood!$A$118:$A$126</c:f>
              <c:strCache>
                <c:ptCount val="9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3B</c:v>
                </c:pt>
                <c:pt idx="4">
                  <c:v>Year 4</c:v>
                </c:pt>
                <c:pt idx="5">
                  <c:v>Year 4B</c:v>
                </c:pt>
                <c:pt idx="6">
                  <c:v>Year 5</c:v>
                </c:pt>
                <c:pt idx="7">
                  <c:v>Year 6</c:v>
                </c:pt>
                <c:pt idx="8">
                  <c:v>Year 6B</c:v>
                </c:pt>
              </c:strCache>
            </c:strRef>
          </c:cat>
          <c:val>
            <c:numRef>
              <c:f>[1]Courtwood!$B$118:$B$126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5</c:v>
                </c:pt>
                <c:pt idx="6">
                  <c:v>30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61728"/>
        <c:axId val="113163648"/>
      </c:barChart>
      <c:catAx>
        <c:axId val="11316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 </a:t>
                </a:r>
              </a:p>
            </c:rich>
          </c:tx>
          <c:overlay val="0"/>
        </c:title>
        <c:majorTickMark val="out"/>
        <c:minorTickMark val="none"/>
        <c:tickLblPos val="nextTo"/>
        <c:crossAx val="113163648"/>
        <c:crosses val="autoZero"/>
        <c:auto val="1"/>
        <c:lblAlgn val="ctr"/>
        <c:lblOffset val="100"/>
        <c:noMultiLvlLbl val="0"/>
      </c:catAx>
      <c:valAx>
        <c:axId val="113163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161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Totals!$B$10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Totals!$A$11:$A$14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Totals!$B$11:$B$14</c:f>
              <c:numCache>
                <c:formatCode>General</c:formatCode>
                <c:ptCount val="4"/>
                <c:pt idx="0">
                  <c:v>3</c:v>
                </c:pt>
                <c:pt idx="1">
                  <c:v>48</c:v>
                </c:pt>
                <c:pt idx="2">
                  <c:v>81</c:v>
                </c:pt>
                <c:pt idx="3">
                  <c:v>19</c:v>
                </c:pt>
              </c:numCache>
            </c:numRef>
          </c:val>
        </c:ser>
        <c:ser>
          <c:idx val="1"/>
          <c:order val="1"/>
          <c:tx>
            <c:strRef>
              <c:f>Totals!$C$10</c:f>
              <c:strCache>
                <c:ptCount val="1"/>
                <c:pt idx="0">
                  <c:v>1-2</c:v>
                </c:pt>
              </c:strCache>
            </c:strRef>
          </c:tx>
          <c:invertIfNegative val="0"/>
          <c:cat>
            <c:strRef>
              <c:f>Totals!$A$11:$A$14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Totals!$C$11:$C$14</c:f>
              <c:numCache>
                <c:formatCode>General</c:formatCode>
                <c:ptCount val="4"/>
                <c:pt idx="0">
                  <c:v>7</c:v>
                </c:pt>
                <c:pt idx="1">
                  <c:v>85</c:v>
                </c:pt>
                <c:pt idx="2">
                  <c:v>142</c:v>
                </c:pt>
                <c:pt idx="3">
                  <c:v>25</c:v>
                </c:pt>
              </c:numCache>
            </c:numRef>
          </c:val>
        </c:ser>
        <c:ser>
          <c:idx val="2"/>
          <c:order val="2"/>
          <c:tx>
            <c:strRef>
              <c:f>Totals!$D$10</c:f>
              <c:strCache>
                <c:ptCount val="1"/>
                <c:pt idx="0">
                  <c:v>2-3</c:v>
                </c:pt>
              </c:strCache>
            </c:strRef>
          </c:tx>
          <c:invertIfNegative val="0"/>
          <c:cat>
            <c:strRef>
              <c:f>Totals!$A$11:$A$14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Totals!$D$11:$D$14</c:f>
              <c:numCache>
                <c:formatCode>General</c:formatCode>
                <c:ptCount val="4"/>
                <c:pt idx="0">
                  <c:v>9</c:v>
                </c:pt>
                <c:pt idx="1">
                  <c:v>54</c:v>
                </c:pt>
                <c:pt idx="2">
                  <c:v>62</c:v>
                </c:pt>
                <c:pt idx="3">
                  <c:v>28</c:v>
                </c:pt>
              </c:numCache>
            </c:numRef>
          </c:val>
        </c:ser>
        <c:ser>
          <c:idx val="3"/>
          <c:order val="3"/>
          <c:tx>
            <c:strRef>
              <c:f>Totals!$E$10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Totals!$A$11:$A$14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Totals!$E$11:$E$14</c:f>
              <c:numCache>
                <c:formatCode>General</c:formatCode>
                <c:ptCount val="4"/>
                <c:pt idx="0">
                  <c:v>72</c:v>
                </c:pt>
                <c:pt idx="1">
                  <c:v>43</c:v>
                </c:pt>
                <c:pt idx="2">
                  <c:v>34</c:v>
                </c:pt>
                <c:pt idx="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873984"/>
        <c:axId val="108876160"/>
      </c:barChart>
      <c:catAx>
        <c:axId val="10887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School Name</a:t>
                </a:r>
              </a:p>
            </c:rich>
          </c:tx>
          <c:overlay val="0"/>
        </c:title>
        <c:majorTickMark val="out"/>
        <c:minorTickMark val="none"/>
        <c:tickLblPos val="nextTo"/>
        <c:crossAx val="108876160"/>
        <c:crosses val="autoZero"/>
        <c:auto val="1"/>
        <c:lblAlgn val="ctr"/>
        <c:lblOffset val="100"/>
        <c:noMultiLvlLbl val="0"/>
      </c:catAx>
      <c:valAx>
        <c:axId val="108876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Percentage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08873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do you normally get to school?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[1]AtwoodPrimary!$B$2</c:f>
              <c:strCache>
                <c:ptCount val="1"/>
                <c:pt idx="0">
                  <c:v>walk</c:v>
                </c:pt>
              </c:strCache>
            </c:strRef>
          </c:tx>
          <c:invertIfNegative val="0"/>
          <c:cat>
            <c:strRef>
              <c:f>[1]AtwoodPrimary!$A$3:$A$5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[1]AtwoodPrimary!$B$3:$B$5</c:f>
              <c:numCache>
                <c:formatCode>General</c:formatCode>
                <c:ptCount val="3"/>
                <c:pt idx="0">
                  <c:v>28</c:v>
                </c:pt>
                <c:pt idx="1">
                  <c:v>20</c:v>
                </c:pt>
                <c:pt idx="2">
                  <c:v>48</c:v>
                </c:pt>
              </c:numCache>
            </c:numRef>
          </c:val>
        </c:ser>
        <c:ser>
          <c:idx val="1"/>
          <c:order val="1"/>
          <c:tx>
            <c:strRef>
              <c:f>[1]AtwoodPrimary!$C$2</c:f>
              <c:strCache>
                <c:ptCount val="1"/>
                <c:pt idx="0">
                  <c:v>cycle</c:v>
                </c:pt>
              </c:strCache>
            </c:strRef>
          </c:tx>
          <c:invertIfNegative val="0"/>
          <c:cat>
            <c:strRef>
              <c:f>[1]AtwoodPrimary!$A$3:$A$5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[1]AtwoodPrimary!$C$3:$C$5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ser>
          <c:idx val="2"/>
          <c:order val="2"/>
          <c:tx>
            <c:strRef>
              <c:f>[1]AtwoodPrimary!$D$2</c:f>
              <c:strCache>
                <c:ptCount val="1"/>
                <c:pt idx="0">
                  <c:v>car</c:v>
                </c:pt>
              </c:strCache>
            </c:strRef>
          </c:tx>
          <c:invertIfNegative val="0"/>
          <c:cat>
            <c:strRef>
              <c:f>[1]AtwoodPrimary!$A$3:$A$5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[1]AtwoodPrimary!$D$3:$D$5</c:f>
              <c:numCache>
                <c:formatCode>General</c:formatCode>
                <c:ptCount val="3"/>
                <c:pt idx="0">
                  <c:v>24</c:v>
                </c:pt>
                <c:pt idx="1">
                  <c:v>33</c:v>
                </c:pt>
                <c:pt idx="2">
                  <c:v>57</c:v>
                </c:pt>
              </c:numCache>
            </c:numRef>
          </c:val>
        </c:ser>
        <c:ser>
          <c:idx val="3"/>
          <c:order val="3"/>
          <c:tx>
            <c:strRef>
              <c:f>[1]AtwoodPrimary!$E$2</c:f>
              <c:strCache>
                <c:ptCount val="1"/>
                <c:pt idx="0">
                  <c:v>scooter</c:v>
                </c:pt>
              </c:strCache>
            </c:strRef>
          </c:tx>
          <c:invertIfNegative val="0"/>
          <c:cat>
            <c:strRef>
              <c:f>[1]AtwoodPrimary!$A$3:$A$5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[1]AtwoodPrimary!$E$3:$E$5</c:f>
              <c:numCache>
                <c:formatCode>General</c:formatCode>
                <c:ptCount val="3"/>
                <c:pt idx="0">
                  <c:v>7</c:v>
                </c:pt>
                <c:pt idx="1">
                  <c:v>5</c:v>
                </c:pt>
                <c:pt idx="2">
                  <c:v>12</c:v>
                </c:pt>
              </c:numCache>
            </c:numRef>
          </c:val>
        </c:ser>
        <c:ser>
          <c:idx val="4"/>
          <c:order val="4"/>
          <c:tx>
            <c:strRef>
              <c:f>[1]AtwoodPrimary!$F$2</c:f>
              <c:strCache>
                <c:ptCount val="1"/>
                <c:pt idx="0">
                  <c:v>bus</c:v>
                </c:pt>
              </c:strCache>
            </c:strRef>
          </c:tx>
          <c:invertIfNegative val="0"/>
          <c:cat>
            <c:strRef>
              <c:f>[1]AtwoodPrimary!$A$3:$A$5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[1]AtwoodPrimary!$F$3:$F$5</c:f>
              <c:numCache>
                <c:formatCode>General</c:formatCode>
                <c:ptCount val="3"/>
                <c:pt idx="0">
                  <c:v>9</c:v>
                </c:pt>
                <c:pt idx="1">
                  <c:v>3</c:v>
                </c:pt>
                <c:pt idx="2">
                  <c:v>12</c:v>
                </c:pt>
              </c:numCache>
            </c:numRef>
          </c:val>
        </c:ser>
        <c:ser>
          <c:idx val="5"/>
          <c:order val="5"/>
          <c:tx>
            <c:strRef>
              <c:f>[1]AtwoodPrimary!$G$2</c:f>
              <c:strCache>
                <c:ptCount val="1"/>
                <c:pt idx="0">
                  <c:v>tram</c:v>
                </c:pt>
              </c:strCache>
            </c:strRef>
          </c:tx>
          <c:invertIfNegative val="0"/>
          <c:cat>
            <c:strRef>
              <c:f>[1]AtwoodPrimary!$A$3:$A$5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[1]AtwoodPrimary!$G$3:$G$5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[1]AtwoodPrimary!$H$2</c:f>
              <c:strCache>
                <c:ptCount val="1"/>
                <c:pt idx="0">
                  <c:v>train</c:v>
                </c:pt>
              </c:strCache>
            </c:strRef>
          </c:tx>
          <c:invertIfNegative val="0"/>
          <c:cat>
            <c:strRef>
              <c:f>[1]AtwoodPrimary!$A$3:$A$5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[1]AtwoodPrimary!$H$3:$H$5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829568"/>
        <c:axId val="112831488"/>
      </c:barChart>
      <c:catAx>
        <c:axId val="11282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2831488"/>
        <c:crosses val="autoZero"/>
        <c:auto val="1"/>
        <c:lblAlgn val="ctr"/>
        <c:lblOffset val="100"/>
        <c:noMultiLvlLbl val="0"/>
      </c:catAx>
      <c:valAx>
        <c:axId val="112831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2829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many days a week do you play sports outside of school?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[1]AtwoodPrimary!$B$8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[1]AtwoodPrimary!$A$9:$A$11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[1]AtwoodPrimary!$B$9:$B$11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[1]AtwoodPrimary!$C$8</c:f>
              <c:strCache>
                <c:ptCount val="1"/>
                <c:pt idx="0">
                  <c:v>1-2</c:v>
                </c:pt>
              </c:strCache>
            </c:strRef>
          </c:tx>
          <c:invertIfNegative val="0"/>
          <c:cat>
            <c:strRef>
              <c:f>[1]AtwoodPrimary!$A$9:$A$11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[1]AtwoodPrimary!$C$9:$C$11</c:f>
              <c:numCache>
                <c:formatCode>General</c:formatCode>
                <c:ptCount val="3"/>
                <c:pt idx="0">
                  <c:v>0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</c:ser>
        <c:ser>
          <c:idx val="2"/>
          <c:order val="2"/>
          <c:tx>
            <c:strRef>
              <c:f>[1]AtwoodPrimary!$D$8</c:f>
              <c:strCache>
                <c:ptCount val="1"/>
                <c:pt idx="0">
                  <c:v>2-3</c:v>
                </c:pt>
              </c:strCache>
            </c:strRef>
          </c:tx>
          <c:invertIfNegative val="0"/>
          <c:cat>
            <c:strRef>
              <c:f>[1]AtwoodPrimary!$A$9:$A$11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[1]AtwoodPrimary!$D$9:$D$11</c:f>
              <c:numCache>
                <c:formatCode>General</c:formatCode>
                <c:ptCount val="3"/>
                <c:pt idx="0">
                  <c:v>0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</c:ser>
        <c:ser>
          <c:idx val="3"/>
          <c:order val="3"/>
          <c:tx>
            <c:strRef>
              <c:f>[1]AtwoodPrimary!$E$8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[1]AtwoodPrimary!$A$9:$A$11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[1]AtwoodPrimary!$E$9:$E$11</c:f>
              <c:numCache>
                <c:formatCode>General</c:formatCode>
                <c:ptCount val="3"/>
                <c:pt idx="0">
                  <c:v>37</c:v>
                </c:pt>
                <c:pt idx="1">
                  <c:v>35</c:v>
                </c:pt>
                <c:pt idx="2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899968"/>
        <c:axId val="112906240"/>
      </c:barChart>
      <c:catAx>
        <c:axId val="11289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2906240"/>
        <c:crosses val="autoZero"/>
        <c:auto val="1"/>
        <c:lblAlgn val="ctr"/>
        <c:lblOffset val="100"/>
        <c:noMultiLvlLbl val="0"/>
      </c:catAx>
      <c:valAx>
        <c:axId val="112906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2899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much do you enjoy</a:t>
            </a:r>
            <a:r>
              <a:rPr lang="en-US" baseline="0"/>
              <a:t> playing sports/outside</a:t>
            </a:r>
            <a:r>
              <a:rPr lang="en-US"/>
              <a:t>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[1]AtwoodPrimary!$B$14</c:f>
              <c:strCache>
                <c:ptCount val="1"/>
                <c:pt idx="0">
                  <c:v>a lot</c:v>
                </c:pt>
              </c:strCache>
            </c:strRef>
          </c:tx>
          <c:invertIfNegative val="0"/>
          <c:cat>
            <c:strRef>
              <c:f>[1]AtwoodPrimary!$A$15:$A$17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[1]AtwoodPrimary!$B$15:$B$17</c:f>
              <c:numCache>
                <c:formatCode>General</c:formatCode>
                <c:ptCount val="3"/>
                <c:pt idx="0">
                  <c:v>48</c:v>
                </c:pt>
                <c:pt idx="1">
                  <c:v>20</c:v>
                </c:pt>
                <c:pt idx="2">
                  <c:v>68</c:v>
                </c:pt>
              </c:numCache>
            </c:numRef>
          </c:val>
        </c:ser>
        <c:ser>
          <c:idx val="1"/>
          <c:order val="1"/>
          <c:tx>
            <c:strRef>
              <c:f>[1]AtwoodPrimary!$C$14</c:f>
              <c:strCache>
                <c:ptCount val="1"/>
                <c:pt idx="0">
                  <c:v>a little </c:v>
                </c:pt>
              </c:strCache>
            </c:strRef>
          </c:tx>
          <c:invertIfNegative val="0"/>
          <c:cat>
            <c:strRef>
              <c:f>[1]AtwoodPrimary!$A$15:$A$17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[1]AtwoodPrimary!$C$15:$C$17</c:f>
              <c:numCache>
                <c:formatCode>General</c:formatCode>
                <c:ptCount val="3"/>
                <c:pt idx="0">
                  <c:v>8</c:v>
                </c:pt>
                <c:pt idx="1">
                  <c:v>4</c:v>
                </c:pt>
                <c:pt idx="2">
                  <c:v>12</c:v>
                </c:pt>
              </c:numCache>
            </c:numRef>
          </c:val>
        </c:ser>
        <c:ser>
          <c:idx val="2"/>
          <c:order val="2"/>
          <c:tx>
            <c:strRef>
              <c:f>[1]AtwoodPrimary!$D$14</c:f>
              <c:strCache>
                <c:ptCount val="1"/>
                <c:pt idx="0">
                  <c:v>not at all</c:v>
                </c:pt>
              </c:strCache>
            </c:strRef>
          </c:tx>
          <c:invertIfNegative val="0"/>
          <c:cat>
            <c:strRef>
              <c:f>[1]AtwoodPrimary!$A$15:$A$17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[1]AtwoodPrimary!$D$15:$D$17</c:f>
              <c:numCache>
                <c:formatCode>General</c:formatCode>
                <c:ptCount val="3"/>
                <c:pt idx="1">
                  <c:v>2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280896"/>
        <c:axId val="113315840"/>
      </c:barChart>
      <c:catAx>
        <c:axId val="11328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 </a:t>
                </a:r>
              </a:p>
            </c:rich>
          </c:tx>
          <c:overlay val="0"/>
        </c:title>
        <c:majorTickMark val="out"/>
        <c:minorTickMark val="none"/>
        <c:tickLblPos val="nextTo"/>
        <c:crossAx val="113315840"/>
        <c:crosses val="autoZero"/>
        <c:auto val="1"/>
        <c:lblAlgn val="ctr"/>
        <c:lblOffset val="100"/>
        <c:noMultiLvlLbl val="0"/>
      </c:catAx>
      <c:valAx>
        <c:axId val="113315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3280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many days a week do you walk to school?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[1]AtwoodPrimary!$B$20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[1]AtwoodPrimary!$A$21:$A$23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[1]AtwoodPrimary!$B$21:$B$23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12</c:v>
                </c:pt>
              </c:numCache>
            </c:numRef>
          </c:val>
        </c:ser>
        <c:ser>
          <c:idx val="1"/>
          <c:order val="1"/>
          <c:tx>
            <c:strRef>
              <c:f>[1]AtwoodPrimary!$C$20</c:f>
              <c:strCache>
                <c:ptCount val="1"/>
                <c:pt idx="0">
                  <c:v>1-2</c:v>
                </c:pt>
              </c:strCache>
            </c:strRef>
          </c:tx>
          <c:invertIfNegative val="0"/>
          <c:cat>
            <c:strRef>
              <c:f>[1]AtwoodPrimary!$A$21:$A$23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[1]AtwoodPrimary!$C$21:$C$23</c:f>
              <c:numCache>
                <c:formatCode>General</c:formatCode>
                <c:ptCount val="3"/>
                <c:pt idx="0">
                  <c:v>19</c:v>
                </c:pt>
                <c:pt idx="1">
                  <c:v>7</c:v>
                </c:pt>
                <c:pt idx="2">
                  <c:v>26</c:v>
                </c:pt>
              </c:numCache>
            </c:numRef>
          </c:val>
        </c:ser>
        <c:ser>
          <c:idx val="2"/>
          <c:order val="2"/>
          <c:tx>
            <c:strRef>
              <c:f>[1]AtwoodPrimary!$D$20</c:f>
              <c:strCache>
                <c:ptCount val="1"/>
                <c:pt idx="0">
                  <c:v>2-3</c:v>
                </c:pt>
              </c:strCache>
            </c:strRef>
          </c:tx>
          <c:invertIfNegative val="0"/>
          <c:cat>
            <c:strRef>
              <c:f>[1]AtwoodPrimary!$A$21:$A$23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[1]AtwoodPrimary!$D$21:$D$23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8</c:v>
                </c:pt>
              </c:numCache>
            </c:numRef>
          </c:val>
        </c:ser>
        <c:ser>
          <c:idx val="3"/>
          <c:order val="3"/>
          <c:tx>
            <c:strRef>
              <c:f>[1]AtwoodPrimary!$E$20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[1]AtwoodPrimary!$A$21:$A$23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[1]AtwoodPrimary!$E$21:$E$23</c:f>
              <c:numCache>
                <c:formatCode>General</c:formatCode>
                <c:ptCount val="3"/>
                <c:pt idx="0">
                  <c:v>24</c:v>
                </c:pt>
                <c:pt idx="1">
                  <c:v>15</c:v>
                </c:pt>
                <c:pt idx="2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351296"/>
        <c:axId val="113353472"/>
      </c:barChart>
      <c:catAx>
        <c:axId val="11335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3353472"/>
        <c:crosses val="autoZero"/>
        <c:auto val="1"/>
        <c:lblAlgn val="ctr"/>
        <c:lblOffset val="100"/>
        <c:noMultiLvlLbl val="0"/>
      </c:catAx>
      <c:valAx>
        <c:axId val="113353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3351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Why do you walk to school?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[1]AtwoodPrimary!$B$26</c:f>
              <c:strCache>
                <c:ptCount val="1"/>
                <c:pt idx="0">
                  <c:v>parents walk</c:v>
                </c:pt>
              </c:strCache>
            </c:strRef>
          </c:tx>
          <c:invertIfNegative val="0"/>
          <c:cat>
            <c:strRef>
              <c:f>[1]AtwoodPrimary!$A$27:$A$29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[1]AtwoodPrimary!$B$27:$B$29</c:f>
              <c:numCache>
                <c:formatCode>General</c:formatCode>
                <c:ptCount val="3"/>
                <c:pt idx="0">
                  <c:v>10</c:v>
                </c:pt>
                <c:pt idx="1">
                  <c:v>21</c:v>
                </c:pt>
                <c:pt idx="2">
                  <c:v>31</c:v>
                </c:pt>
              </c:numCache>
            </c:numRef>
          </c:val>
        </c:ser>
        <c:ser>
          <c:idx val="1"/>
          <c:order val="1"/>
          <c:tx>
            <c:strRef>
              <c:f>[1]AtwoodPrimary!$C$26</c:f>
              <c:strCache>
                <c:ptCount val="1"/>
                <c:pt idx="0">
                  <c:v>sibling walks</c:v>
                </c:pt>
              </c:strCache>
            </c:strRef>
          </c:tx>
          <c:invertIfNegative val="0"/>
          <c:cat>
            <c:strRef>
              <c:f>[1]AtwoodPrimary!$A$27:$A$29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[1]AtwoodPrimary!$C$27:$C$29</c:f>
              <c:numCache>
                <c:formatCode>General</c:formatCode>
                <c:ptCount val="3"/>
                <c:pt idx="0">
                  <c:v>9</c:v>
                </c:pt>
                <c:pt idx="1">
                  <c:v>9</c:v>
                </c:pt>
                <c:pt idx="2">
                  <c:v>18</c:v>
                </c:pt>
              </c:numCache>
            </c:numRef>
          </c:val>
        </c:ser>
        <c:ser>
          <c:idx val="2"/>
          <c:order val="2"/>
          <c:tx>
            <c:strRef>
              <c:f>[1]AtwoodPrimary!$D$26</c:f>
              <c:strCache>
                <c:ptCount val="1"/>
                <c:pt idx="0">
                  <c:v>house is close</c:v>
                </c:pt>
              </c:strCache>
            </c:strRef>
          </c:tx>
          <c:invertIfNegative val="0"/>
          <c:cat>
            <c:strRef>
              <c:f>[1]AtwoodPrimary!$A$27:$A$29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[1]AtwoodPrimary!$D$27:$D$29</c:f>
              <c:numCache>
                <c:formatCode>General</c:formatCode>
                <c:ptCount val="3"/>
                <c:pt idx="0">
                  <c:v>25</c:v>
                </c:pt>
                <c:pt idx="1">
                  <c:v>18</c:v>
                </c:pt>
                <c:pt idx="2">
                  <c:v>43</c:v>
                </c:pt>
              </c:numCache>
            </c:numRef>
          </c:val>
        </c:ser>
        <c:ser>
          <c:idx val="3"/>
          <c:order val="3"/>
          <c:tx>
            <c:strRef>
              <c:f>[1]AtwoodPrimary!$E$26</c:f>
              <c:strCache>
                <c:ptCount val="1"/>
                <c:pt idx="0">
                  <c:v>friends walk</c:v>
                </c:pt>
              </c:strCache>
            </c:strRef>
          </c:tx>
          <c:invertIfNegative val="0"/>
          <c:cat>
            <c:strRef>
              <c:f>[1]AtwoodPrimary!$A$27:$A$29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[1]AtwoodPrimary!$E$27:$E$29</c:f>
              <c:numCache>
                <c:formatCode>General</c:formatCode>
                <c:ptCount val="3"/>
                <c:pt idx="0">
                  <c:v>23</c:v>
                </c:pt>
                <c:pt idx="1">
                  <c:v>7</c:v>
                </c:pt>
                <c:pt idx="2">
                  <c:v>30</c:v>
                </c:pt>
              </c:numCache>
            </c:numRef>
          </c:val>
        </c:ser>
        <c:ser>
          <c:idx val="4"/>
          <c:order val="4"/>
          <c:tx>
            <c:strRef>
              <c:f>[1]AtwoodPrimary!$F$26</c:f>
              <c:strCache>
                <c:ptCount val="1"/>
                <c:pt idx="0">
                  <c:v>badges</c:v>
                </c:pt>
              </c:strCache>
            </c:strRef>
          </c:tx>
          <c:invertIfNegative val="0"/>
          <c:cat>
            <c:strRef>
              <c:f>[1]AtwoodPrimary!$A$27:$A$29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[1]AtwoodPrimary!$F$27:$F$29</c:f>
              <c:numCache>
                <c:formatCode>General</c:formatCode>
                <c:ptCount val="3"/>
                <c:pt idx="0">
                  <c:v>22</c:v>
                </c:pt>
                <c:pt idx="1">
                  <c:v>7</c:v>
                </c:pt>
                <c:pt idx="2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738112"/>
        <c:axId val="113740032"/>
      </c:barChart>
      <c:catAx>
        <c:axId val="11373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3740032"/>
        <c:crosses val="autoZero"/>
        <c:auto val="1"/>
        <c:lblAlgn val="ctr"/>
        <c:lblOffset val="100"/>
        <c:noMultiLvlLbl val="0"/>
      </c:catAx>
      <c:valAx>
        <c:axId val="113740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3738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Why don't you walk to school?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[1]AtwoodPrimary!$C$32</c:f>
              <c:strCache>
                <c:ptCount val="1"/>
                <c:pt idx="0">
                  <c:v>parents drive</c:v>
                </c:pt>
              </c:strCache>
            </c:strRef>
          </c:tx>
          <c:invertIfNegative val="0"/>
          <c:cat>
            <c:strRef>
              <c:f>[1]AtwoodPrimary!$A$33:$A$35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[1]AtwoodPrimary!$C$33:$C$35</c:f>
              <c:numCache>
                <c:formatCode>General</c:formatCode>
                <c:ptCount val="3"/>
                <c:pt idx="0">
                  <c:v>9</c:v>
                </c:pt>
                <c:pt idx="1">
                  <c:v>9</c:v>
                </c:pt>
                <c:pt idx="2">
                  <c:v>18</c:v>
                </c:pt>
              </c:numCache>
            </c:numRef>
          </c:val>
        </c:ser>
        <c:ser>
          <c:idx val="1"/>
          <c:order val="1"/>
          <c:tx>
            <c:strRef>
              <c:f>[1]AtwoodPrimary!$E$32</c:f>
              <c:strCache>
                <c:ptCount val="1"/>
                <c:pt idx="0">
                  <c:v>Live far away</c:v>
                </c:pt>
              </c:strCache>
            </c:strRef>
          </c:tx>
          <c:invertIfNegative val="0"/>
          <c:cat>
            <c:strRef>
              <c:f>[1]AtwoodPrimary!$A$33:$A$35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[1]AtwoodPrimary!$E$33:$E$35</c:f>
              <c:numCache>
                <c:formatCode>General</c:formatCode>
                <c:ptCount val="3"/>
                <c:pt idx="0">
                  <c:v>9</c:v>
                </c:pt>
                <c:pt idx="1">
                  <c:v>15</c:v>
                </c:pt>
                <c:pt idx="2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761664"/>
        <c:axId val="113767936"/>
      </c:barChart>
      <c:catAx>
        <c:axId val="11376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 </a:t>
                </a:r>
              </a:p>
            </c:rich>
          </c:tx>
          <c:overlay val="0"/>
        </c:title>
        <c:majorTickMark val="out"/>
        <c:minorTickMark val="none"/>
        <c:tickLblPos val="nextTo"/>
        <c:crossAx val="113767936"/>
        <c:crosses val="autoZero"/>
        <c:auto val="1"/>
        <c:lblAlgn val="ctr"/>
        <c:lblOffset val="100"/>
        <c:noMultiLvlLbl val="0"/>
      </c:catAx>
      <c:valAx>
        <c:axId val="113767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3761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 you like having WoW?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[1]AtwoodPrimary!$B$50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[1]AtwoodPrimary!$A$51:$A$53</c:f>
              <c:strCache>
                <c:ptCount val="3"/>
                <c:pt idx="0">
                  <c:v>Year 1</c:v>
                </c:pt>
                <c:pt idx="1">
                  <c:v>Year 5</c:v>
                </c:pt>
                <c:pt idx="2">
                  <c:v>Total</c:v>
                </c:pt>
              </c:strCache>
            </c:strRef>
          </c:cat>
          <c:val>
            <c:numRef>
              <c:f>[1]AtwoodPrimary!$B$51:$B$53</c:f>
              <c:numCache>
                <c:formatCode>General</c:formatCode>
                <c:ptCount val="3"/>
                <c:pt idx="0">
                  <c:v>37</c:v>
                </c:pt>
                <c:pt idx="1">
                  <c:v>14</c:v>
                </c:pt>
                <c:pt idx="2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65216"/>
        <c:axId val="113471488"/>
      </c:barChart>
      <c:catAx>
        <c:axId val="11346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3471488"/>
        <c:crosses val="autoZero"/>
        <c:auto val="1"/>
        <c:lblAlgn val="ctr"/>
        <c:lblOffset val="100"/>
        <c:noMultiLvlLbl val="0"/>
      </c:catAx>
      <c:valAx>
        <c:axId val="113471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465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do you normally get to school?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'[1]Parish Church Junior'!$B$2</c:f>
              <c:strCache>
                <c:ptCount val="1"/>
                <c:pt idx="0">
                  <c:v>walk</c:v>
                </c:pt>
              </c:strCache>
            </c:strRef>
          </c:tx>
          <c:invertIfNegative val="0"/>
          <c:cat>
            <c:strRef>
              <c:f>'[1]Parish Church Junior'!$A$3:$A$8</c:f>
              <c:strCache>
                <c:ptCount val="6"/>
                <c:pt idx="0">
                  <c:v>Year 3A</c:v>
                </c:pt>
                <c:pt idx="1">
                  <c:v>Year 3B</c:v>
                </c:pt>
                <c:pt idx="2">
                  <c:v>Year 3C</c:v>
                </c:pt>
                <c:pt idx="3">
                  <c:v>Year 5A</c:v>
                </c:pt>
                <c:pt idx="4">
                  <c:v>Year 5B</c:v>
                </c:pt>
                <c:pt idx="5">
                  <c:v>Total</c:v>
                </c:pt>
              </c:strCache>
            </c:strRef>
          </c:cat>
          <c:val>
            <c:numRef>
              <c:f>'[1]Parish Church Junior'!$B$3:$B$8</c:f>
              <c:numCache>
                <c:formatCode>General</c:formatCode>
                <c:ptCount val="6"/>
                <c:pt idx="0">
                  <c:v>16</c:v>
                </c:pt>
                <c:pt idx="1">
                  <c:v>11</c:v>
                </c:pt>
                <c:pt idx="2">
                  <c:v>13</c:v>
                </c:pt>
                <c:pt idx="3">
                  <c:v>19</c:v>
                </c:pt>
                <c:pt idx="4">
                  <c:v>15</c:v>
                </c:pt>
                <c:pt idx="5">
                  <c:v>74</c:v>
                </c:pt>
              </c:numCache>
            </c:numRef>
          </c:val>
        </c:ser>
        <c:ser>
          <c:idx val="1"/>
          <c:order val="1"/>
          <c:tx>
            <c:strRef>
              <c:f>'[1]Parish Church Junior'!$C$2</c:f>
              <c:strCache>
                <c:ptCount val="1"/>
                <c:pt idx="0">
                  <c:v>cycle</c:v>
                </c:pt>
              </c:strCache>
            </c:strRef>
          </c:tx>
          <c:invertIfNegative val="0"/>
          <c:cat>
            <c:strRef>
              <c:f>'[1]Parish Church Junior'!$A$3:$A$8</c:f>
              <c:strCache>
                <c:ptCount val="6"/>
                <c:pt idx="0">
                  <c:v>Year 3A</c:v>
                </c:pt>
                <c:pt idx="1">
                  <c:v>Year 3B</c:v>
                </c:pt>
                <c:pt idx="2">
                  <c:v>Year 3C</c:v>
                </c:pt>
                <c:pt idx="3">
                  <c:v>Year 5A</c:v>
                </c:pt>
                <c:pt idx="4">
                  <c:v>Year 5B</c:v>
                </c:pt>
                <c:pt idx="5">
                  <c:v>Total</c:v>
                </c:pt>
              </c:strCache>
            </c:strRef>
          </c:cat>
          <c:val>
            <c:numRef>
              <c:f>'[1]Parish Church Junior'!$C$3:$C$8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'[1]Parish Church Junior'!$D$2</c:f>
              <c:strCache>
                <c:ptCount val="1"/>
                <c:pt idx="0">
                  <c:v>car</c:v>
                </c:pt>
              </c:strCache>
            </c:strRef>
          </c:tx>
          <c:invertIfNegative val="0"/>
          <c:cat>
            <c:strRef>
              <c:f>'[1]Parish Church Junior'!$A$3:$A$8</c:f>
              <c:strCache>
                <c:ptCount val="6"/>
                <c:pt idx="0">
                  <c:v>Year 3A</c:v>
                </c:pt>
                <c:pt idx="1">
                  <c:v>Year 3B</c:v>
                </c:pt>
                <c:pt idx="2">
                  <c:v>Year 3C</c:v>
                </c:pt>
                <c:pt idx="3">
                  <c:v>Year 5A</c:v>
                </c:pt>
                <c:pt idx="4">
                  <c:v>Year 5B</c:v>
                </c:pt>
                <c:pt idx="5">
                  <c:v>Total</c:v>
                </c:pt>
              </c:strCache>
            </c:strRef>
          </c:cat>
          <c:val>
            <c:numRef>
              <c:f>'[1]Parish Church Junior'!$D$3:$D$8</c:f>
              <c:numCache>
                <c:formatCode>General</c:formatCode>
                <c:ptCount val="6"/>
                <c:pt idx="0">
                  <c:v>16</c:v>
                </c:pt>
                <c:pt idx="1">
                  <c:v>14</c:v>
                </c:pt>
                <c:pt idx="2">
                  <c:v>17</c:v>
                </c:pt>
                <c:pt idx="3">
                  <c:v>8</c:v>
                </c:pt>
                <c:pt idx="4">
                  <c:v>12</c:v>
                </c:pt>
                <c:pt idx="5">
                  <c:v>67</c:v>
                </c:pt>
              </c:numCache>
            </c:numRef>
          </c:val>
        </c:ser>
        <c:ser>
          <c:idx val="3"/>
          <c:order val="3"/>
          <c:tx>
            <c:strRef>
              <c:f>'[1]Parish Church Junior'!$E$2</c:f>
              <c:strCache>
                <c:ptCount val="1"/>
                <c:pt idx="0">
                  <c:v>scooter</c:v>
                </c:pt>
              </c:strCache>
            </c:strRef>
          </c:tx>
          <c:invertIfNegative val="0"/>
          <c:cat>
            <c:strRef>
              <c:f>'[1]Parish Church Junior'!$A$3:$A$8</c:f>
              <c:strCache>
                <c:ptCount val="6"/>
                <c:pt idx="0">
                  <c:v>Year 3A</c:v>
                </c:pt>
                <c:pt idx="1">
                  <c:v>Year 3B</c:v>
                </c:pt>
                <c:pt idx="2">
                  <c:v>Year 3C</c:v>
                </c:pt>
                <c:pt idx="3">
                  <c:v>Year 5A</c:v>
                </c:pt>
                <c:pt idx="4">
                  <c:v>Year 5B</c:v>
                </c:pt>
                <c:pt idx="5">
                  <c:v>Total</c:v>
                </c:pt>
              </c:strCache>
            </c:strRef>
          </c:cat>
          <c:val>
            <c:numRef>
              <c:f>'[1]Parish Church Junior'!$E$3:$E$8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4"/>
          <c:order val="4"/>
          <c:tx>
            <c:strRef>
              <c:f>'[1]Parish Church Junior'!$F$2</c:f>
              <c:strCache>
                <c:ptCount val="1"/>
                <c:pt idx="0">
                  <c:v>bus</c:v>
                </c:pt>
              </c:strCache>
            </c:strRef>
          </c:tx>
          <c:invertIfNegative val="0"/>
          <c:cat>
            <c:strRef>
              <c:f>'[1]Parish Church Junior'!$A$3:$A$8</c:f>
              <c:strCache>
                <c:ptCount val="6"/>
                <c:pt idx="0">
                  <c:v>Year 3A</c:v>
                </c:pt>
                <c:pt idx="1">
                  <c:v>Year 3B</c:v>
                </c:pt>
                <c:pt idx="2">
                  <c:v>Year 3C</c:v>
                </c:pt>
                <c:pt idx="3">
                  <c:v>Year 5A</c:v>
                </c:pt>
                <c:pt idx="4">
                  <c:v>Year 5B</c:v>
                </c:pt>
                <c:pt idx="5">
                  <c:v>Total</c:v>
                </c:pt>
              </c:strCache>
            </c:strRef>
          </c:cat>
          <c:val>
            <c:numRef>
              <c:f>'[1]Parish Church Junior'!$F$3:$F$8</c:f>
              <c:numCache>
                <c:formatCode>General</c:formatCode>
                <c:ptCount val="6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14</c:v>
                </c:pt>
                <c:pt idx="5">
                  <c:v>23</c:v>
                </c:pt>
              </c:numCache>
            </c:numRef>
          </c:val>
        </c:ser>
        <c:ser>
          <c:idx val="5"/>
          <c:order val="5"/>
          <c:tx>
            <c:strRef>
              <c:f>'[1]Parish Church Junior'!$G$2</c:f>
              <c:strCache>
                <c:ptCount val="1"/>
                <c:pt idx="0">
                  <c:v>tram</c:v>
                </c:pt>
              </c:strCache>
            </c:strRef>
          </c:tx>
          <c:invertIfNegative val="0"/>
          <c:cat>
            <c:strRef>
              <c:f>'[1]Parish Church Junior'!$A$3:$A$8</c:f>
              <c:strCache>
                <c:ptCount val="6"/>
                <c:pt idx="0">
                  <c:v>Year 3A</c:v>
                </c:pt>
                <c:pt idx="1">
                  <c:v>Year 3B</c:v>
                </c:pt>
                <c:pt idx="2">
                  <c:v>Year 3C</c:v>
                </c:pt>
                <c:pt idx="3">
                  <c:v>Year 5A</c:v>
                </c:pt>
                <c:pt idx="4">
                  <c:v>Year 5B</c:v>
                </c:pt>
                <c:pt idx="5">
                  <c:v>Total</c:v>
                </c:pt>
              </c:strCache>
            </c:strRef>
          </c:cat>
          <c:val>
            <c:numRef>
              <c:f>'[1]Parish Church Junior'!$G$3:$G$8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7</c:v>
                </c:pt>
                <c:pt idx="5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545984"/>
        <c:axId val="113547904"/>
      </c:barChart>
      <c:catAx>
        <c:axId val="11354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3547904"/>
        <c:crosses val="autoZero"/>
        <c:auto val="1"/>
        <c:lblAlgn val="ctr"/>
        <c:lblOffset val="100"/>
        <c:noMultiLvlLbl val="0"/>
      </c:catAx>
      <c:valAx>
        <c:axId val="113547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3545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many days a week do you play sports outside of school?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'[1]Parish Church Junior'!$B$11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'[1]Parish Church Junior'!$A$12:$A$17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Junior'!$B$12:$B$17</c:f>
              <c:numCache>
                <c:formatCode>General</c:formatCode>
                <c:ptCount val="6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8</c:v>
                </c:pt>
                <c:pt idx="4">
                  <c:v>0</c:v>
                </c:pt>
                <c:pt idx="5">
                  <c:v>19</c:v>
                </c:pt>
              </c:numCache>
            </c:numRef>
          </c:val>
        </c:ser>
        <c:ser>
          <c:idx val="1"/>
          <c:order val="1"/>
          <c:tx>
            <c:strRef>
              <c:f>'[1]Parish Church Junior'!$C$11</c:f>
              <c:strCache>
                <c:ptCount val="1"/>
                <c:pt idx="0">
                  <c:v>1-2</c:v>
                </c:pt>
              </c:strCache>
            </c:strRef>
          </c:tx>
          <c:invertIfNegative val="0"/>
          <c:cat>
            <c:strRef>
              <c:f>'[1]Parish Church Junior'!$A$12:$A$17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Junior'!$C$12:$C$17</c:f>
              <c:numCache>
                <c:formatCode>General</c:formatCode>
                <c:ptCount val="6"/>
                <c:pt idx="0">
                  <c:v>1</c:v>
                </c:pt>
                <c:pt idx="1">
                  <c:v>6</c:v>
                </c:pt>
                <c:pt idx="2">
                  <c:v>12</c:v>
                </c:pt>
                <c:pt idx="3">
                  <c:v>6</c:v>
                </c:pt>
                <c:pt idx="4">
                  <c:v>0</c:v>
                </c:pt>
                <c:pt idx="5">
                  <c:v>25</c:v>
                </c:pt>
              </c:numCache>
            </c:numRef>
          </c:val>
        </c:ser>
        <c:ser>
          <c:idx val="2"/>
          <c:order val="2"/>
          <c:tx>
            <c:strRef>
              <c:f>'[1]Parish Church Junior'!$D$11</c:f>
              <c:strCache>
                <c:ptCount val="1"/>
                <c:pt idx="0">
                  <c:v>2-3</c:v>
                </c:pt>
              </c:strCache>
            </c:strRef>
          </c:tx>
          <c:invertIfNegative val="0"/>
          <c:cat>
            <c:strRef>
              <c:f>'[1]Parish Church Junior'!$A$12:$A$17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Junior'!$D$12:$D$17</c:f>
              <c:numCache>
                <c:formatCode>General</c:formatCode>
                <c:ptCount val="6"/>
                <c:pt idx="0">
                  <c:v>7</c:v>
                </c:pt>
                <c:pt idx="1">
                  <c:v>6</c:v>
                </c:pt>
                <c:pt idx="2">
                  <c:v>10</c:v>
                </c:pt>
                <c:pt idx="3">
                  <c:v>5</c:v>
                </c:pt>
                <c:pt idx="4">
                  <c:v>0</c:v>
                </c:pt>
                <c:pt idx="5">
                  <c:v>28</c:v>
                </c:pt>
              </c:numCache>
            </c:numRef>
          </c:val>
        </c:ser>
        <c:ser>
          <c:idx val="3"/>
          <c:order val="3"/>
          <c:tx>
            <c:strRef>
              <c:f>'[1]Parish Church Junior'!$E$11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'[1]Parish Church Junior'!$A$12:$A$17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Junior'!$E$12:$E$17</c:f>
              <c:numCache>
                <c:formatCode>General</c:formatCode>
                <c:ptCount val="6"/>
                <c:pt idx="0">
                  <c:v>20</c:v>
                </c:pt>
                <c:pt idx="1">
                  <c:v>12</c:v>
                </c:pt>
                <c:pt idx="2">
                  <c:v>11</c:v>
                </c:pt>
                <c:pt idx="3">
                  <c:v>6</c:v>
                </c:pt>
                <c:pt idx="4">
                  <c:v>0</c:v>
                </c:pt>
                <c:pt idx="5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595904"/>
        <c:axId val="113597824"/>
      </c:barChart>
      <c:catAx>
        <c:axId val="1135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3597824"/>
        <c:crosses val="autoZero"/>
        <c:auto val="1"/>
        <c:lblAlgn val="ctr"/>
        <c:lblOffset val="100"/>
        <c:noMultiLvlLbl val="0"/>
      </c:catAx>
      <c:valAx>
        <c:axId val="113597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3595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much do you enjoy</a:t>
            </a:r>
            <a:r>
              <a:rPr lang="en-US" baseline="0"/>
              <a:t> playing sports/outside</a:t>
            </a:r>
            <a:r>
              <a:rPr lang="en-US"/>
              <a:t>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'[1]Parish Church Junior'!$B$20</c:f>
              <c:strCache>
                <c:ptCount val="1"/>
                <c:pt idx="0">
                  <c:v>a lot</c:v>
                </c:pt>
              </c:strCache>
            </c:strRef>
          </c:tx>
          <c:invertIfNegative val="0"/>
          <c:cat>
            <c:strRef>
              <c:f>'[1]Parish Church Junior'!$A$21:$A$26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Junior'!$B$21:$B$26</c:f>
              <c:numCache>
                <c:formatCode>General</c:formatCode>
                <c:ptCount val="6"/>
                <c:pt idx="0">
                  <c:v>24</c:v>
                </c:pt>
                <c:pt idx="1">
                  <c:v>22</c:v>
                </c:pt>
                <c:pt idx="2">
                  <c:v>18</c:v>
                </c:pt>
                <c:pt idx="3">
                  <c:v>24</c:v>
                </c:pt>
                <c:pt idx="4">
                  <c:v>18</c:v>
                </c:pt>
                <c:pt idx="5">
                  <c:v>106</c:v>
                </c:pt>
              </c:numCache>
            </c:numRef>
          </c:val>
        </c:ser>
        <c:ser>
          <c:idx val="1"/>
          <c:order val="1"/>
          <c:tx>
            <c:strRef>
              <c:f>'[1]Parish Church Junior'!$C$20</c:f>
              <c:strCache>
                <c:ptCount val="1"/>
                <c:pt idx="0">
                  <c:v>a little </c:v>
                </c:pt>
              </c:strCache>
            </c:strRef>
          </c:tx>
          <c:invertIfNegative val="0"/>
          <c:cat>
            <c:strRef>
              <c:f>'[1]Parish Church Junior'!$A$21:$A$26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Junior'!$C$21:$C$26</c:f>
              <c:numCache>
                <c:formatCode>General</c:formatCode>
                <c:ptCount val="6"/>
                <c:pt idx="0">
                  <c:v>4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  <c:pt idx="5">
                  <c:v>29</c:v>
                </c:pt>
              </c:numCache>
            </c:numRef>
          </c:val>
        </c:ser>
        <c:ser>
          <c:idx val="2"/>
          <c:order val="2"/>
          <c:tx>
            <c:strRef>
              <c:f>'[1]Parish Church Junior'!$D$20</c:f>
              <c:strCache>
                <c:ptCount val="1"/>
                <c:pt idx="0">
                  <c:v>not at all</c:v>
                </c:pt>
              </c:strCache>
            </c:strRef>
          </c:tx>
          <c:invertIfNegative val="0"/>
          <c:cat>
            <c:strRef>
              <c:f>'[1]Parish Church Junior'!$A$21:$A$26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Junior'!$D$21:$D$26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628672"/>
        <c:axId val="113630592"/>
      </c:barChart>
      <c:catAx>
        <c:axId val="11362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3630592"/>
        <c:crosses val="autoZero"/>
        <c:auto val="1"/>
        <c:lblAlgn val="ctr"/>
        <c:lblOffset val="100"/>
        <c:noMultiLvlLbl val="0"/>
      </c:catAx>
      <c:valAx>
        <c:axId val="113630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3628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Totals!$B$17</c:f>
              <c:strCache>
                <c:ptCount val="1"/>
                <c:pt idx="0">
                  <c:v>A Lot</c:v>
                </c:pt>
              </c:strCache>
            </c:strRef>
          </c:tx>
          <c:invertIfNegative val="0"/>
          <c:cat>
            <c:strRef>
              <c:f>Totals!$A$18:$A$21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Totals!$B$18:$B$21</c:f>
              <c:numCache>
                <c:formatCode>General</c:formatCode>
                <c:ptCount val="4"/>
                <c:pt idx="0">
                  <c:v>48</c:v>
                </c:pt>
                <c:pt idx="1">
                  <c:v>215</c:v>
                </c:pt>
                <c:pt idx="2">
                  <c:v>307</c:v>
                </c:pt>
                <c:pt idx="3">
                  <c:v>106</c:v>
                </c:pt>
              </c:numCache>
            </c:numRef>
          </c:val>
        </c:ser>
        <c:ser>
          <c:idx val="1"/>
          <c:order val="1"/>
          <c:tx>
            <c:strRef>
              <c:f>Totals!$C$17</c:f>
              <c:strCache>
                <c:ptCount val="1"/>
                <c:pt idx="0">
                  <c:v>A Little</c:v>
                </c:pt>
              </c:strCache>
            </c:strRef>
          </c:tx>
          <c:invertIfNegative val="0"/>
          <c:cat>
            <c:strRef>
              <c:f>Totals!$A$18:$A$21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Totals!$C$18:$C$21</c:f>
              <c:numCache>
                <c:formatCode>General</c:formatCode>
                <c:ptCount val="4"/>
                <c:pt idx="0">
                  <c:v>8</c:v>
                </c:pt>
                <c:pt idx="1">
                  <c:v>27</c:v>
                </c:pt>
                <c:pt idx="2">
                  <c:v>52</c:v>
                </c:pt>
                <c:pt idx="3">
                  <c:v>29</c:v>
                </c:pt>
              </c:numCache>
            </c:numRef>
          </c:val>
        </c:ser>
        <c:ser>
          <c:idx val="2"/>
          <c:order val="2"/>
          <c:tx>
            <c:strRef>
              <c:f>Totals!$D$17</c:f>
              <c:strCache>
                <c:ptCount val="1"/>
                <c:pt idx="0">
                  <c:v>Not at all</c:v>
                </c:pt>
              </c:strCache>
            </c:strRef>
          </c:tx>
          <c:invertIfNegative val="0"/>
          <c:cat>
            <c:strRef>
              <c:f>Totals!$A$18:$A$21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Totals!$D$18:$D$21</c:f>
              <c:numCache>
                <c:formatCode>General</c:formatCode>
                <c:ptCount val="4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898560"/>
        <c:axId val="108904832"/>
      </c:barChart>
      <c:catAx>
        <c:axId val="10889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School Name</a:t>
                </a:r>
              </a:p>
            </c:rich>
          </c:tx>
          <c:overlay val="0"/>
        </c:title>
        <c:majorTickMark val="out"/>
        <c:minorTickMark val="none"/>
        <c:tickLblPos val="nextTo"/>
        <c:crossAx val="108904832"/>
        <c:crosses val="autoZero"/>
        <c:auto val="1"/>
        <c:lblAlgn val="ctr"/>
        <c:lblOffset val="100"/>
        <c:noMultiLvlLbl val="0"/>
      </c:catAx>
      <c:valAx>
        <c:axId val="108904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Percentage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08898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many days a week do you walk to school?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'[1]Parish Church Junior'!$B$29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'[1]Parish Church Junior'!$A$30:$A$35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Junior'!$B$30:$B$35</c:f>
              <c:numCache>
                <c:formatCode>General</c:formatCode>
                <c:ptCount val="6"/>
                <c:pt idx="0">
                  <c:v>10</c:v>
                </c:pt>
                <c:pt idx="1">
                  <c:v>6</c:v>
                </c:pt>
                <c:pt idx="2">
                  <c:v>10</c:v>
                </c:pt>
                <c:pt idx="3">
                  <c:v>5</c:v>
                </c:pt>
                <c:pt idx="4">
                  <c:v>1</c:v>
                </c:pt>
                <c:pt idx="5">
                  <c:v>32</c:v>
                </c:pt>
              </c:numCache>
            </c:numRef>
          </c:val>
        </c:ser>
        <c:ser>
          <c:idx val="1"/>
          <c:order val="1"/>
          <c:tx>
            <c:strRef>
              <c:f>'[1]Parish Church Junior'!$C$29</c:f>
              <c:strCache>
                <c:ptCount val="1"/>
                <c:pt idx="0">
                  <c:v>1-2</c:v>
                </c:pt>
              </c:strCache>
            </c:strRef>
          </c:tx>
          <c:invertIfNegative val="0"/>
          <c:cat>
            <c:strRef>
              <c:f>'[1]Parish Church Junior'!$A$30:$A$35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Junior'!$C$30:$C$35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5">
                  <c:v>4</c:v>
                </c:pt>
              </c:numCache>
            </c:numRef>
          </c:val>
        </c:ser>
        <c:ser>
          <c:idx val="2"/>
          <c:order val="2"/>
          <c:tx>
            <c:strRef>
              <c:f>'[1]Parish Church Junior'!$D$29</c:f>
              <c:strCache>
                <c:ptCount val="1"/>
                <c:pt idx="0">
                  <c:v>2-3</c:v>
                </c:pt>
              </c:strCache>
            </c:strRef>
          </c:tx>
          <c:invertIfNegative val="0"/>
          <c:cat>
            <c:strRef>
              <c:f>'[1]Parish Church Junior'!$A$30:$A$35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Junior'!$D$30:$D$35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1</c:v>
                </c:pt>
                <c:pt idx="3">
                  <c:v>4</c:v>
                </c:pt>
                <c:pt idx="4">
                  <c:v>8</c:v>
                </c:pt>
                <c:pt idx="5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'[1]Parish Church Junior'!$E$29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'[1]Parish Church Junior'!$A$30:$A$35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Junior'!$E$30:$E$35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11</c:v>
                </c:pt>
                <c:pt idx="3">
                  <c:v>16</c:v>
                </c:pt>
                <c:pt idx="4">
                  <c:v>12</c:v>
                </c:pt>
                <c:pt idx="5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335808"/>
        <c:axId val="125337984"/>
      </c:barChart>
      <c:catAx>
        <c:axId val="12533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5337984"/>
        <c:crosses val="autoZero"/>
        <c:auto val="1"/>
        <c:lblAlgn val="ctr"/>
        <c:lblOffset val="100"/>
        <c:noMultiLvlLbl val="0"/>
      </c:catAx>
      <c:valAx>
        <c:axId val="125337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25335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Why do you walk to school?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'[1]Parish Church Junior'!$B$38</c:f>
              <c:strCache>
                <c:ptCount val="1"/>
                <c:pt idx="0">
                  <c:v>parents walk</c:v>
                </c:pt>
              </c:strCache>
            </c:strRef>
          </c:tx>
          <c:invertIfNegative val="0"/>
          <c:cat>
            <c:strRef>
              <c:f>'[1]Parish Church Junior'!$A$39:$A$44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Junior'!$B$39:$B$44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11</c:v>
                </c:pt>
                <c:pt idx="5">
                  <c:v>30</c:v>
                </c:pt>
              </c:numCache>
            </c:numRef>
          </c:val>
        </c:ser>
        <c:ser>
          <c:idx val="1"/>
          <c:order val="1"/>
          <c:tx>
            <c:strRef>
              <c:f>'[1]Parish Church Junior'!$C$38</c:f>
              <c:strCache>
                <c:ptCount val="1"/>
                <c:pt idx="0">
                  <c:v>sibling walks</c:v>
                </c:pt>
              </c:strCache>
            </c:strRef>
          </c:tx>
          <c:invertIfNegative val="0"/>
          <c:cat>
            <c:strRef>
              <c:f>'[1]Parish Church Junior'!$A$39:$A$44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Junior'!$C$39:$C$44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5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'[1]Parish Church Junior'!$D$38</c:f>
              <c:strCache>
                <c:ptCount val="1"/>
                <c:pt idx="0">
                  <c:v>house is close</c:v>
                </c:pt>
              </c:strCache>
            </c:strRef>
          </c:tx>
          <c:invertIfNegative val="0"/>
          <c:cat>
            <c:strRef>
              <c:f>'[1]Parish Church Junior'!$A$39:$A$44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Junior'!$D$39:$D$44</c:f>
              <c:numCache>
                <c:formatCode>General</c:formatCode>
                <c:ptCount val="6"/>
                <c:pt idx="0">
                  <c:v>9</c:v>
                </c:pt>
                <c:pt idx="1">
                  <c:v>11</c:v>
                </c:pt>
                <c:pt idx="2">
                  <c:v>8</c:v>
                </c:pt>
                <c:pt idx="3">
                  <c:v>15</c:v>
                </c:pt>
                <c:pt idx="4">
                  <c:v>14</c:v>
                </c:pt>
                <c:pt idx="5">
                  <c:v>57</c:v>
                </c:pt>
              </c:numCache>
            </c:numRef>
          </c:val>
        </c:ser>
        <c:ser>
          <c:idx val="3"/>
          <c:order val="3"/>
          <c:tx>
            <c:strRef>
              <c:f>'[1]Parish Church Junior'!$E$38</c:f>
              <c:strCache>
                <c:ptCount val="1"/>
                <c:pt idx="0">
                  <c:v>friends walk</c:v>
                </c:pt>
              </c:strCache>
            </c:strRef>
          </c:tx>
          <c:invertIfNegative val="0"/>
          <c:cat>
            <c:strRef>
              <c:f>'[1]Parish Church Junior'!$A$39:$A$44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Junior'!$E$39:$E$44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5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377536"/>
        <c:axId val="125387904"/>
      </c:barChart>
      <c:catAx>
        <c:axId val="12537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5387904"/>
        <c:crosses val="autoZero"/>
        <c:auto val="1"/>
        <c:lblAlgn val="ctr"/>
        <c:lblOffset val="100"/>
        <c:noMultiLvlLbl val="0"/>
      </c:catAx>
      <c:valAx>
        <c:axId val="125387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25377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Why don't you walk to school?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'[1]Parish Church Junior'!$B$47</c:f>
              <c:strCache>
                <c:ptCount val="1"/>
                <c:pt idx="0">
                  <c:v>too many cars on road</c:v>
                </c:pt>
              </c:strCache>
            </c:strRef>
          </c:tx>
          <c:invertIfNegative val="0"/>
          <c:cat>
            <c:strRef>
              <c:f>'[1]Parish Church Junior'!$A$48:$A$53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Junior'!$B$48:$B$53</c:f>
              <c:numCache>
                <c:formatCode>General</c:formatCode>
                <c:ptCount val="6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5">
                  <c:v>6</c:v>
                </c:pt>
              </c:numCache>
            </c:numRef>
          </c:val>
        </c:ser>
        <c:ser>
          <c:idx val="1"/>
          <c:order val="1"/>
          <c:tx>
            <c:strRef>
              <c:f>'[1]Parish Church Junior'!$C$47</c:f>
              <c:strCache>
                <c:ptCount val="1"/>
                <c:pt idx="0">
                  <c:v>parents drive</c:v>
                </c:pt>
              </c:strCache>
            </c:strRef>
          </c:tx>
          <c:invertIfNegative val="0"/>
          <c:cat>
            <c:strRef>
              <c:f>'[1]Parish Church Junior'!$A$48:$A$53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Junior'!$C$48:$C$53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5">
                  <c:v>14</c:v>
                </c:pt>
              </c:numCache>
            </c:numRef>
          </c:val>
        </c:ser>
        <c:ser>
          <c:idx val="2"/>
          <c:order val="2"/>
          <c:tx>
            <c:strRef>
              <c:f>'[1]Parish Church Junior'!$D$47</c:f>
              <c:strCache>
                <c:ptCount val="1"/>
                <c:pt idx="0">
                  <c:v>not allowed alone</c:v>
                </c:pt>
              </c:strCache>
            </c:strRef>
          </c:tx>
          <c:invertIfNegative val="0"/>
          <c:cat>
            <c:strRef>
              <c:f>'[1]Parish Church Junior'!$A$48:$A$53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Junior'!$D$48:$D$53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'[1]Parish Church Junior'!$E$47</c:f>
              <c:strCache>
                <c:ptCount val="1"/>
                <c:pt idx="0">
                  <c:v>Live far away</c:v>
                </c:pt>
              </c:strCache>
            </c:strRef>
          </c:tx>
          <c:invertIfNegative val="0"/>
          <c:cat>
            <c:strRef>
              <c:f>'[1]Parish Church Junior'!$A$48:$A$53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Junior'!$E$48:$E$53</c:f>
              <c:numCache>
                <c:formatCode>General</c:formatCode>
                <c:ptCount val="6"/>
                <c:pt idx="0">
                  <c:v>7</c:v>
                </c:pt>
                <c:pt idx="1">
                  <c:v>2</c:v>
                </c:pt>
                <c:pt idx="2">
                  <c:v>8</c:v>
                </c:pt>
                <c:pt idx="5">
                  <c:v>17</c:v>
                </c:pt>
              </c:numCache>
            </c:numRef>
          </c:val>
        </c:ser>
        <c:ser>
          <c:idx val="4"/>
          <c:order val="4"/>
          <c:tx>
            <c:strRef>
              <c:f>'[1]Parish Church Junior'!$F$47</c:f>
              <c:strCache>
                <c:ptCount val="1"/>
                <c:pt idx="0">
                  <c:v>don't want to</c:v>
                </c:pt>
              </c:strCache>
            </c:strRef>
          </c:tx>
          <c:invertIfNegative val="0"/>
          <c:cat>
            <c:strRef>
              <c:f>'[1]Parish Church Junior'!$A$48:$A$53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Junior'!$F$48:$F$53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7</c:v>
                </c:pt>
                <c:pt idx="5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432576"/>
        <c:axId val="125434496"/>
      </c:barChart>
      <c:catAx>
        <c:axId val="12543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5434496"/>
        <c:crosses val="autoZero"/>
        <c:auto val="1"/>
        <c:lblAlgn val="ctr"/>
        <c:lblOffset val="100"/>
        <c:noMultiLvlLbl val="0"/>
      </c:catAx>
      <c:valAx>
        <c:axId val="125434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25432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would</a:t>
            </a:r>
            <a:r>
              <a:rPr lang="en-US" baseline="0"/>
              <a:t> you want to get to school if you could choose</a:t>
            </a:r>
            <a:r>
              <a:rPr lang="en-US"/>
              <a:t>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'[1]Parish Church Junior'!$B$56</c:f>
              <c:strCache>
                <c:ptCount val="1"/>
                <c:pt idx="0">
                  <c:v>walk</c:v>
                </c:pt>
              </c:strCache>
            </c:strRef>
          </c:tx>
          <c:invertIfNegative val="0"/>
          <c:cat>
            <c:strRef>
              <c:f>'[1]Parish Church Junior'!$A$57:$A$62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Junior'!$B$57:$B$62</c:f>
              <c:numCache>
                <c:formatCode>General</c:formatCode>
                <c:ptCount val="6"/>
                <c:pt idx="0">
                  <c:v>13</c:v>
                </c:pt>
                <c:pt idx="1">
                  <c:v>13</c:v>
                </c:pt>
                <c:pt idx="2">
                  <c:v>10</c:v>
                </c:pt>
                <c:pt idx="3">
                  <c:v>8</c:v>
                </c:pt>
                <c:pt idx="4">
                  <c:v>0</c:v>
                </c:pt>
                <c:pt idx="5">
                  <c:v>44</c:v>
                </c:pt>
              </c:numCache>
            </c:numRef>
          </c:val>
        </c:ser>
        <c:ser>
          <c:idx val="1"/>
          <c:order val="1"/>
          <c:tx>
            <c:strRef>
              <c:f>'[1]Parish Church Junior'!$C$56</c:f>
              <c:strCache>
                <c:ptCount val="1"/>
                <c:pt idx="0">
                  <c:v>cycle</c:v>
                </c:pt>
              </c:strCache>
            </c:strRef>
          </c:tx>
          <c:invertIfNegative val="0"/>
          <c:cat>
            <c:strRef>
              <c:f>'[1]Parish Church Junior'!$A$57:$A$62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Junior'!$C$57:$C$62</c:f>
              <c:numCache>
                <c:formatCode>General</c:formatCode>
                <c:ptCount val="6"/>
                <c:pt idx="0">
                  <c:v>10</c:v>
                </c:pt>
                <c:pt idx="1">
                  <c:v>3</c:v>
                </c:pt>
                <c:pt idx="2">
                  <c:v>9</c:v>
                </c:pt>
                <c:pt idx="3">
                  <c:v>7</c:v>
                </c:pt>
                <c:pt idx="4">
                  <c:v>0</c:v>
                </c:pt>
                <c:pt idx="5">
                  <c:v>29</c:v>
                </c:pt>
              </c:numCache>
            </c:numRef>
          </c:val>
        </c:ser>
        <c:ser>
          <c:idx val="2"/>
          <c:order val="2"/>
          <c:tx>
            <c:strRef>
              <c:f>'[1]Parish Church Junior'!$D$56</c:f>
              <c:strCache>
                <c:ptCount val="1"/>
                <c:pt idx="0">
                  <c:v>car</c:v>
                </c:pt>
              </c:strCache>
            </c:strRef>
          </c:tx>
          <c:invertIfNegative val="0"/>
          <c:cat>
            <c:strRef>
              <c:f>'[1]Parish Church Junior'!$A$57:$A$62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Junior'!$D$57:$D$62</c:f>
              <c:numCache>
                <c:formatCode>General</c:formatCode>
                <c:ptCount val="6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0</c:v>
                </c:pt>
                <c:pt idx="5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'[1]Parish Church Junior'!$E$56</c:f>
              <c:strCache>
                <c:ptCount val="1"/>
                <c:pt idx="0">
                  <c:v>scooter</c:v>
                </c:pt>
              </c:strCache>
            </c:strRef>
          </c:tx>
          <c:invertIfNegative val="0"/>
          <c:cat>
            <c:strRef>
              <c:f>'[1]Parish Church Junior'!$A$57:$A$62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Junior'!$E$57:$E$62</c:f>
              <c:numCache>
                <c:formatCode>General</c:formatCode>
                <c:ptCount val="6"/>
                <c:pt idx="0">
                  <c:v>4</c:v>
                </c:pt>
                <c:pt idx="1">
                  <c:v>10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18</c:v>
                </c:pt>
              </c:numCache>
            </c:numRef>
          </c:val>
        </c:ser>
        <c:ser>
          <c:idx val="4"/>
          <c:order val="4"/>
          <c:tx>
            <c:strRef>
              <c:f>'[1]Parish Church Junior'!$F$56</c:f>
              <c:strCache>
                <c:ptCount val="1"/>
                <c:pt idx="0">
                  <c:v>bus</c:v>
                </c:pt>
              </c:strCache>
            </c:strRef>
          </c:tx>
          <c:invertIfNegative val="0"/>
          <c:cat>
            <c:strRef>
              <c:f>'[1]Parish Church Junior'!$A$57:$A$62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Junior'!$F$57:$F$62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12</c:v>
                </c:pt>
              </c:numCache>
            </c:numRef>
          </c:val>
        </c:ser>
        <c:ser>
          <c:idx val="5"/>
          <c:order val="5"/>
          <c:tx>
            <c:strRef>
              <c:f>'[1]Parish Church Junior'!$G$56</c:f>
              <c:strCache>
                <c:ptCount val="1"/>
                <c:pt idx="0">
                  <c:v>tram</c:v>
                </c:pt>
              </c:strCache>
            </c:strRef>
          </c:tx>
          <c:invertIfNegative val="0"/>
          <c:cat>
            <c:strRef>
              <c:f>'[1]Parish Church Junior'!$A$57:$A$62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Junior'!$G$57:$G$62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9</c:v>
                </c:pt>
              </c:numCache>
            </c:numRef>
          </c:val>
        </c:ser>
        <c:ser>
          <c:idx val="6"/>
          <c:order val="6"/>
          <c:tx>
            <c:strRef>
              <c:f>'[1]Parish Church Junior'!$H$56</c:f>
              <c:strCache>
                <c:ptCount val="1"/>
                <c:pt idx="0">
                  <c:v>train</c:v>
                </c:pt>
              </c:strCache>
            </c:strRef>
          </c:tx>
          <c:invertIfNegative val="0"/>
          <c:cat>
            <c:strRef>
              <c:f>'[1]Parish Church Junior'!$A$57:$A$62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Junior'!$H$57:$H$62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554688"/>
        <c:axId val="125556608"/>
      </c:barChart>
      <c:catAx>
        <c:axId val="12555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5556608"/>
        <c:crosses val="autoZero"/>
        <c:auto val="1"/>
        <c:lblAlgn val="ctr"/>
        <c:lblOffset val="100"/>
        <c:noMultiLvlLbl val="0"/>
      </c:catAx>
      <c:valAx>
        <c:axId val="125556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25554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much more would you walk to school if you recieved a badge?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'[1]Parish Church Junior'!$B$65</c:f>
              <c:strCache>
                <c:ptCount val="1"/>
                <c:pt idx="0">
                  <c:v>a lot</c:v>
                </c:pt>
              </c:strCache>
            </c:strRef>
          </c:tx>
          <c:invertIfNegative val="0"/>
          <c:cat>
            <c:strRef>
              <c:f>'[1]Parish Church Junior'!$A$66:$A$71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Junior'!$B$66:$B$71</c:f>
              <c:numCache>
                <c:formatCode>General</c:formatCode>
                <c:ptCount val="6"/>
                <c:pt idx="0">
                  <c:v>13</c:v>
                </c:pt>
                <c:pt idx="1">
                  <c:v>21</c:v>
                </c:pt>
                <c:pt idx="2">
                  <c:v>22</c:v>
                </c:pt>
                <c:pt idx="3">
                  <c:v>13</c:v>
                </c:pt>
                <c:pt idx="5">
                  <c:v>69</c:v>
                </c:pt>
              </c:numCache>
            </c:numRef>
          </c:val>
        </c:ser>
        <c:ser>
          <c:idx val="1"/>
          <c:order val="1"/>
          <c:tx>
            <c:strRef>
              <c:f>'[1]Parish Church Junior'!$C$65</c:f>
              <c:strCache>
                <c:ptCount val="1"/>
                <c:pt idx="0">
                  <c:v>a little</c:v>
                </c:pt>
              </c:strCache>
            </c:strRef>
          </c:tx>
          <c:invertIfNegative val="0"/>
          <c:cat>
            <c:strRef>
              <c:f>'[1]Parish Church Junior'!$A$66:$A$71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Junior'!$C$66:$C$71</c:f>
              <c:numCache>
                <c:formatCode>General</c:formatCode>
                <c:ptCount val="6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5">
                  <c:v>17</c:v>
                </c:pt>
              </c:numCache>
            </c:numRef>
          </c:val>
        </c:ser>
        <c:ser>
          <c:idx val="2"/>
          <c:order val="2"/>
          <c:tx>
            <c:strRef>
              <c:f>'[1]Parish Church Junior'!$D$65</c:f>
              <c:strCache>
                <c:ptCount val="1"/>
                <c:pt idx="0">
                  <c:v>wouldn't change</c:v>
                </c:pt>
              </c:strCache>
            </c:strRef>
          </c:tx>
          <c:invertIfNegative val="0"/>
          <c:cat>
            <c:strRef>
              <c:f>'[1]Parish Church Junior'!$A$66:$A$71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Junior'!$D$66:$D$71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5">
                  <c:v>17</c:v>
                </c:pt>
              </c:numCache>
            </c:numRef>
          </c:val>
        </c:ser>
        <c:ser>
          <c:idx val="3"/>
          <c:order val="3"/>
          <c:tx>
            <c:strRef>
              <c:f>'[1]Parish Church Junior'!$E$65</c:f>
              <c:strCache>
                <c:ptCount val="1"/>
                <c:pt idx="0">
                  <c:v>already walk every day</c:v>
                </c:pt>
              </c:strCache>
            </c:strRef>
          </c:tx>
          <c:invertIfNegative val="0"/>
          <c:cat>
            <c:strRef>
              <c:f>'[1]Parish Church Junior'!$A$66:$A$71</c:f>
              <c:strCache>
                <c:ptCount val="6"/>
                <c:pt idx="0">
                  <c:v>Year 3</c:v>
                </c:pt>
                <c:pt idx="3">
                  <c:v>Year 5</c:v>
                </c:pt>
                <c:pt idx="5">
                  <c:v>Total</c:v>
                </c:pt>
              </c:strCache>
            </c:strRef>
          </c:cat>
          <c:val>
            <c:numRef>
              <c:f>'[1]Parish Church Junior'!$E$66:$E$71</c:f>
              <c:numCache>
                <c:formatCode>General</c:formatCode>
                <c:ptCount val="6"/>
                <c:pt idx="0">
                  <c:v>12</c:v>
                </c:pt>
                <c:pt idx="1">
                  <c:v>12</c:v>
                </c:pt>
                <c:pt idx="3">
                  <c:v>14</c:v>
                </c:pt>
                <c:pt idx="5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604608"/>
        <c:axId val="125606528"/>
      </c:barChart>
      <c:catAx>
        <c:axId val="12560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5606528"/>
        <c:crosses val="autoZero"/>
        <c:auto val="1"/>
        <c:lblAlgn val="ctr"/>
        <c:lblOffset val="100"/>
        <c:noMultiLvlLbl val="0"/>
      </c:catAx>
      <c:valAx>
        <c:axId val="125606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25604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Have you ever heard of WoW?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'[1]Parish Church Junior'!$B$78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'[1]Parish Church Junior'!$A$79:$A$83</c:f>
              <c:strCache>
                <c:ptCount val="5"/>
                <c:pt idx="0">
                  <c:v>Year 3</c:v>
                </c:pt>
                <c:pt idx="3">
                  <c:v>Year 5</c:v>
                </c:pt>
              </c:strCache>
            </c:strRef>
          </c:cat>
          <c:val>
            <c:numRef>
              <c:f>'[1]Parish Church Junior'!$B$79:$B$83</c:f>
              <c:numCache>
                <c:formatCode>General</c:formatCode>
                <c:ptCount val="5"/>
                <c:pt idx="0">
                  <c:v>6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27392"/>
        <c:axId val="125908096"/>
      </c:barChart>
      <c:catAx>
        <c:axId val="12562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5908096"/>
        <c:crosses val="autoZero"/>
        <c:auto val="1"/>
        <c:lblAlgn val="ctr"/>
        <c:lblOffset val="100"/>
        <c:noMultiLvlLbl val="0"/>
      </c:catAx>
      <c:valAx>
        <c:axId val="125908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5627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do you normally get to school?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'[1]Keston Primary'!$B$2</c:f>
              <c:strCache>
                <c:ptCount val="1"/>
                <c:pt idx="0">
                  <c:v>walk</c:v>
                </c:pt>
              </c:strCache>
            </c:strRef>
          </c:tx>
          <c:invertIfNegative val="0"/>
          <c:cat>
            <c:strRef>
              <c:f>'[1]Keston Primary'!$A$3:$A$18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Primary'!$B$3:$B$18</c:f>
              <c:numCache>
                <c:formatCode>General</c:formatCode>
                <c:ptCount val="16"/>
                <c:pt idx="0">
                  <c:v>12</c:v>
                </c:pt>
                <c:pt idx="1">
                  <c:v>9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8</c:v>
                </c:pt>
                <c:pt idx="8">
                  <c:v>14</c:v>
                </c:pt>
                <c:pt idx="9">
                  <c:v>9</c:v>
                </c:pt>
                <c:pt idx="10">
                  <c:v>14</c:v>
                </c:pt>
                <c:pt idx="11">
                  <c:v>13</c:v>
                </c:pt>
                <c:pt idx="12">
                  <c:v>18</c:v>
                </c:pt>
                <c:pt idx="13">
                  <c:v>16</c:v>
                </c:pt>
                <c:pt idx="14">
                  <c:v>15</c:v>
                </c:pt>
                <c:pt idx="15">
                  <c:v>188</c:v>
                </c:pt>
              </c:numCache>
            </c:numRef>
          </c:val>
        </c:ser>
        <c:ser>
          <c:idx val="1"/>
          <c:order val="1"/>
          <c:tx>
            <c:strRef>
              <c:f>'[1]Keston Primary'!$C$2</c:f>
              <c:strCache>
                <c:ptCount val="1"/>
                <c:pt idx="0">
                  <c:v>cycle</c:v>
                </c:pt>
              </c:strCache>
            </c:strRef>
          </c:tx>
          <c:invertIfNegative val="0"/>
          <c:cat>
            <c:strRef>
              <c:f>'[1]Keston Primary'!$A$3:$A$18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Primary'!$C$3:$C$18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</c:ser>
        <c:ser>
          <c:idx val="2"/>
          <c:order val="2"/>
          <c:tx>
            <c:strRef>
              <c:f>'[1]Keston Primary'!$D$2</c:f>
              <c:strCache>
                <c:ptCount val="1"/>
                <c:pt idx="0">
                  <c:v>car</c:v>
                </c:pt>
              </c:strCache>
            </c:strRef>
          </c:tx>
          <c:invertIfNegative val="0"/>
          <c:cat>
            <c:strRef>
              <c:f>'[1]Keston Primary'!$A$3:$A$18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Primary'!$D$3:$D$18</c:f>
              <c:numCache>
                <c:formatCode>General</c:formatCode>
                <c:ptCount val="16"/>
                <c:pt idx="0">
                  <c:v>14</c:v>
                </c:pt>
                <c:pt idx="1">
                  <c:v>13</c:v>
                </c:pt>
                <c:pt idx="2">
                  <c:v>18</c:v>
                </c:pt>
                <c:pt idx="3">
                  <c:v>10</c:v>
                </c:pt>
                <c:pt idx="4">
                  <c:v>11</c:v>
                </c:pt>
                <c:pt idx="5">
                  <c:v>15</c:v>
                </c:pt>
                <c:pt idx="6">
                  <c:v>15</c:v>
                </c:pt>
                <c:pt idx="7">
                  <c:v>19</c:v>
                </c:pt>
                <c:pt idx="8">
                  <c:v>16</c:v>
                </c:pt>
                <c:pt idx="9">
                  <c:v>18</c:v>
                </c:pt>
                <c:pt idx="10">
                  <c:v>13</c:v>
                </c:pt>
                <c:pt idx="11">
                  <c:v>17</c:v>
                </c:pt>
                <c:pt idx="12">
                  <c:v>12</c:v>
                </c:pt>
                <c:pt idx="13">
                  <c:v>15</c:v>
                </c:pt>
                <c:pt idx="14">
                  <c:v>13</c:v>
                </c:pt>
                <c:pt idx="15">
                  <c:v>219</c:v>
                </c:pt>
              </c:numCache>
            </c:numRef>
          </c:val>
        </c:ser>
        <c:ser>
          <c:idx val="3"/>
          <c:order val="3"/>
          <c:tx>
            <c:strRef>
              <c:f>'[1]Keston Primary'!$E$2</c:f>
              <c:strCache>
                <c:ptCount val="1"/>
                <c:pt idx="0">
                  <c:v>scooter</c:v>
                </c:pt>
              </c:strCache>
            </c:strRef>
          </c:tx>
          <c:invertIfNegative val="0"/>
          <c:cat>
            <c:strRef>
              <c:f>'[1]Keston Primary'!$A$3:$A$18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Primary'!$E$3:$E$18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</c:numCache>
            </c:numRef>
          </c:val>
        </c:ser>
        <c:ser>
          <c:idx val="4"/>
          <c:order val="4"/>
          <c:tx>
            <c:strRef>
              <c:f>'[1]Keston Primary'!$F$2</c:f>
              <c:strCache>
                <c:ptCount val="1"/>
                <c:pt idx="0">
                  <c:v>bus</c:v>
                </c:pt>
              </c:strCache>
            </c:strRef>
          </c:tx>
          <c:invertIfNegative val="0"/>
          <c:cat>
            <c:strRef>
              <c:f>'[1]Keston Primary'!$A$3:$A$18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Primary'!$F$3:$F$18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11</c:v>
                </c:pt>
              </c:numCache>
            </c:numRef>
          </c:val>
        </c:ser>
        <c:ser>
          <c:idx val="5"/>
          <c:order val="5"/>
          <c:tx>
            <c:strRef>
              <c:f>'[1]Keston Primary'!$G$2</c:f>
              <c:strCache>
                <c:ptCount val="1"/>
                <c:pt idx="0">
                  <c:v>tram</c:v>
                </c:pt>
              </c:strCache>
            </c:strRef>
          </c:tx>
          <c:invertIfNegative val="0"/>
          <c:cat>
            <c:strRef>
              <c:f>'[1]Keston Primary'!$A$3:$A$18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Primary'!$G$3:$G$18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'[1]Keston Primary'!$H$2</c:f>
              <c:strCache>
                <c:ptCount val="1"/>
                <c:pt idx="0">
                  <c:v>train</c:v>
                </c:pt>
              </c:strCache>
            </c:strRef>
          </c:tx>
          <c:invertIfNegative val="0"/>
          <c:cat>
            <c:strRef>
              <c:f>'[1]Keston Primary'!$A$3:$A$18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Primary'!$H$3:$H$18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725312"/>
        <c:axId val="125727488"/>
      </c:barChart>
      <c:catAx>
        <c:axId val="12572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5727488"/>
        <c:crosses val="autoZero"/>
        <c:auto val="1"/>
        <c:lblAlgn val="ctr"/>
        <c:lblOffset val="100"/>
        <c:noMultiLvlLbl val="0"/>
      </c:catAx>
      <c:valAx>
        <c:axId val="125727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25725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many days a week do you play sports outside of school?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'[1]Keston Primary'!$B$21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'[1]Keston Primary'!$A$22:$A$37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Primary'!$B$22:$B$37</c:f>
              <c:numCache>
                <c:formatCode>General</c:formatCode>
                <c:ptCount val="16"/>
                <c:pt idx="2">
                  <c:v>18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2</c:v>
                </c:pt>
                <c:pt idx="8">
                  <c:v>5</c:v>
                </c:pt>
                <c:pt idx="10">
                  <c:v>11</c:v>
                </c:pt>
                <c:pt idx="11">
                  <c:v>12</c:v>
                </c:pt>
                <c:pt idx="12">
                  <c:v>0</c:v>
                </c:pt>
                <c:pt idx="13">
                  <c:v>5</c:v>
                </c:pt>
                <c:pt idx="14">
                  <c:v>7</c:v>
                </c:pt>
                <c:pt idx="15">
                  <c:v>81</c:v>
                </c:pt>
              </c:numCache>
            </c:numRef>
          </c:val>
        </c:ser>
        <c:ser>
          <c:idx val="1"/>
          <c:order val="1"/>
          <c:tx>
            <c:strRef>
              <c:f>'[1]Keston Primary'!$C$21</c:f>
              <c:strCache>
                <c:ptCount val="1"/>
                <c:pt idx="0">
                  <c:v>1-2</c:v>
                </c:pt>
              </c:strCache>
            </c:strRef>
          </c:tx>
          <c:invertIfNegative val="0"/>
          <c:cat>
            <c:strRef>
              <c:f>'[1]Keston Primary'!$A$22:$A$37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Primary'!$C$22:$C$37</c:f>
              <c:numCache>
                <c:formatCode>General</c:formatCode>
                <c:ptCount val="16"/>
                <c:pt idx="2">
                  <c:v>12</c:v>
                </c:pt>
                <c:pt idx="4">
                  <c:v>14</c:v>
                </c:pt>
                <c:pt idx="5">
                  <c:v>1</c:v>
                </c:pt>
                <c:pt idx="6">
                  <c:v>22</c:v>
                </c:pt>
                <c:pt idx="7">
                  <c:v>18</c:v>
                </c:pt>
                <c:pt idx="8">
                  <c:v>20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16</c:v>
                </c:pt>
                <c:pt idx="13">
                  <c:v>12</c:v>
                </c:pt>
                <c:pt idx="14">
                  <c:v>8</c:v>
                </c:pt>
                <c:pt idx="15">
                  <c:v>142</c:v>
                </c:pt>
              </c:numCache>
            </c:numRef>
          </c:val>
        </c:ser>
        <c:ser>
          <c:idx val="2"/>
          <c:order val="2"/>
          <c:tx>
            <c:strRef>
              <c:f>'[1]Keston Primary'!$D$21</c:f>
              <c:strCache>
                <c:ptCount val="1"/>
                <c:pt idx="0">
                  <c:v>2-3</c:v>
                </c:pt>
              </c:strCache>
            </c:strRef>
          </c:tx>
          <c:invertIfNegative val="0"/>
          <c:cat>
            <c:strRef>
              <c:f>'[1]Keston Primary'!$A$22:$A$37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Primary'!$D$22:$D$37</c:f>
              <c:numCache>
                <c:formatCode>General</c:formatCode>
                <c:ptCount val="16"/>
                <c:pt idx="4">
                  <c:v>3</c:v>
                </c:pt>
                <c:pt idx="5">
                  <c:v>10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8</c:v>
                </c:pt>
                <c:pt idx="10">
                  <c:v>7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62</c:v>
                </c:pt>
              </c:numCache>
            </c:numRef>
          </c:val>
        </c:ser>
        <c:ser>
          <c:idx val="3"/>
          <c:order val="3"/>
          <c:tx>
            <c:strRef>
              <c:f>'[1]Keston Primary'!$E$21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'[1]Keston Primary'!$A$22:$A$37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Primary'!$E$22:$E$37</c:f>
              <c:numCache>
                <c:formatCode>General</c:formatCode>
                <c:ptCount val="16"/>
                <c:pt idx="4">
                  <c:v>1</c:v>
                </c:pt>
                <c:pt idx="5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11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767040"/>
        <c:axId val="125773312"/>
      </c:barChart>
      <c:catAx>
        <c:axId val="12576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5773312"/>
        <c:crosses val="autoZero"/>
        <c:auto val="1"/>
        <c:lblAlgn val="ctr"/>
        <c:lblOffset val="100"/>
        <c:noMultiLvlLbl val="0"/>
      </c:catAx>
      <c:valAx>
        <c:axId val="125773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25767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much do you enjoy</a:t>
            </a:r>
            <a:r>
              <a:rPr lang="en-US" baseline="0"/>
              <a:t> playing sports/outside</a:t>
            </a:r>
            <a:r>
              <a:rPr lang="en-US"/>
              <a:t>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'[1]Keston Primary'!$B$40</c:f>
              <c:strCache>
                <c:ptCount val="1"/>
                <c:pt idx="0">
                  <c:v>a lot</c:v>
                </c:pt>
              </c:strCache>
            </c:strRef>
          </c:tx>
          <c:invertIfNegative val="0"/>
          <c:cat>
            <c:strRef>
              <c:f>'[1]Keston Primary'!$A$41:$A$56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Primary'!$B$41:$B$56</c:f>
              <c:numCache>
                <c:formatCode>General</c:formatCode>
                <c:ptCount val="16"/>
                <c:pt idx="0">
                  <c:v>10</c:v>
                </c:pt>
                <c:pt idx="1">
                  <c:v>24</c:v>
                </c:pt>
                <c:pt idx="2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25</c:v>
                </c:pt>
                <c:pt idx="7">
                  <c:v>25</c:v>
                </c:pt>
                <c:pt idx="8">
                  <c:v>20</c:v>
                </c:pt>
                <c:pt idx="9">
                  <c:v>23</c:v>
                </c:pt>
                <c:pt idx="10">
                  <c:v>20</c:v>
                </c:pt>
                <c:pt idx="11">
                  <c:v>27</c:v>
                </c:pt>
                <c:pt idx="12">
                  <c:v>26</c:v>
                </c:pt>
                <c:pt idx="13">
                  <c:v>27</c:v>
                </c:pt>
                <c:pt idx="14">
                  <c:v>23</c:v>
                </c:pt>
                <c:pt idx="15">
                  <c:v>307</c:v>
                </c:pt>
              </c:numCache>
            </c:numRef>
          </c:val>
        </c:ser>
        <c:ser>
          <c:idx val="1"/>
          <c:order val="1"/>
          <c:tx>
            <c:strRef>
              <c:f>'[1]Keston Primary'!$C$40</c:f>
              <c:strCache>
                <c:ptCount val="1"/>
                <c:pt idx="0">
                  <c:v>a little </c:v>
                </c:pt>
              </c:strCache>
            </c:strRef>
          </c:tx>
          <c:invertIfNegative val="0"/>
          <c:cat>
            <c:strRef>
              <c:f>'[1]Keston Primary'!$A$41:$A$56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Primary'!$C$41:$C$56</c:f>
              <c:numCache>
                <c:formatCode>General</c:formatCode>
                <c:ptCount val="16"/>
                <c:pt idx="0">
                  <c:v>9</c:v>
                </c:pt>
                <c:pt idx="2">
                  <c:v>10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2">
                  <c:v>4</c:v>
                </c:pt>
                <c:pt idx="14">
                  <c:v>5</c:v>
                </c:pt>
                <c:pt idx="15">
                  <c:v>52</c:v>
                </c:pt>
              </c:numCache>
            </c:numRef>
          </c:val>
        </c:ser>
        <c:ser>
          <c:idx val="2"/>
          <c:order val="2"/>
          <c:tx>
            <c:strRef>
              <c:f>'[1]Keston Primary'!$D$40</c:f>
              <c:strCache>
                <c:ptCount val="1"/>
                <c:pt idx="0">
                  <c:v>not at all</c:v>
                </c:pt>
              </c:strCache>
            </c:strRef>
          </c:tx>
          <c:invertIfNegative val="0"/>
          <c:cat>
            <c:strRef>
              <c:f>'[1]Keston Primary'!$A$41:$A$56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Primary'!$D$41:$D$56</c:f>
              <c:numCache>
                <c:formatCode>General</c:formatCode>
                <c:ptCount val="16"/>
                <c:pt idx="0">
                  <c:v>7</c:v>
                </c:pt>
                <c:pt idx="2">
                  <c:v>2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6</c:v>
                </c:pt>
                <c:pt idx="11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943168"/>
        <c:axId val="125949440"/>
      </c:barChart>
      <c:catAx>
        <c:axId val="125943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5949440"/>
        <c:crosses val="autoZero"/>
        <c:auto val="1"/>
        <c:lblAlgn val="ctr"/>
        <c:lblOffset val="100"/>
        <c:noMultiLvlLbl val="0"/>
      </c:catAx>
      <c:valAx>
        <c:axId val="125949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25943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many days a week do you walk to school?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'[1]Keston Primary'!$B$59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'[1]Keston Primary'!$A$60:$A$75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Primary'!$B$60:$B$75</c:f>
              <c:numCache>
                <c:formatCode>General</c:formatCode>
                <c:ptCount val="16"/>
                <c:pt idx="0">
                  <c:v>9</c:v>
                </c:pt>
                <c:pt idx="2">
                  <c:v>18</c:v>
                </c:pt>
                <c:pt idx="4">
                  <c:v>10</c:v>
                </c:pt>
                <c:pt idx="5">
                  <c:v>5</c:v>
                </c:pt>
                <c:pt idx="6">
                  <c:v>12</c:v>
                </c:pt>
                <c:pt idx="7">
                  <c:v>14</c:v>
                </c:pt>
                <c:pt idx="8">
                  <c:v>6</c:v>
                </c:pt>
                <c:pt idx="9">
                  <c:v>11</c:v>
                </c:pt>
                <c:pt idx="10">
                  <c:v>12</c:v>
                </c:pt>
                <c:pt idx="11">
                  <c:v>11</c:v>
                </c:pt>
                <c:pt idx="12">
                  <c:v>7</c:v>
                </c:pt>
                <c:pt idx="14">
                  <c:v>9</c:v>
                </c:pt>
                <c:pt idx="15">
                  <c:v>124</c:v>
                </c:pt>
              </c:numCache>
            </c:numRef>
          </c:val>
        </c:ser>
        <c:ser>
          <c:idx val="1"/>
          <c:order val="1"/>
          <c:tx>
            <c:strRef>
              <c:f>'[1]Keston Primary'!$C$59</c:f>
              <c:strCache>
                <c:ptCount val="1"/>
                <c:pt idx="0">
                  <c:v>1-2</c:v>
                </c:pt>
              </c:strCache>
            </c:strRef>
          </c:tx>
          <c:invertIfNegative val="0"/>
          <c:cat>
            <c:strRef>
              <c:f>'[1]Keston Primary'!$A$60:$A$75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Primary'!$C$60:$C$75</c:f>
              <c:numCache>
                <c:formatCode>General</c:formatCode>
                <c:ptCount val="16"/>
                <c:pt idx="0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9</c:v>
                </c:pt>
                <c:pt idx="5">
                  <c:v>14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4</c:v>
                </c:pt>
                <c:pt idx="11">
                  <c:v>6</c:v>
                </c:pt>
                <c:pt idx="12">
                  <c:v>4</c:v>
                </c:pt>
                <c:pt idx="14">
                  <c:v>4</c:v>
                </c:pt>
                <c:pt idx="15">
                  <c:v>67</c:v>
                </c:pt>
              </c:numCache>
            </c:numRef>
          </c:val>
        </c:ser>
        <c:ser>
          <c:idx val="2"/>
          <c:order val="2"/>
          <c:tx>
            <c:strRef>
              <c:f>'[1]Keston Primary'!$D$59</c:f>
              <c:strCache>
                <c:ptCount val="1"/>
                <c:pt idx="0">
                  <c:v>2-3</c:v>
                </c:pt>
              </c:strCache>
            </c:strRef>
          </c:tx>
          <c:invertIfNegative val="0"/>
          <c:cat>
            <c:strRef>
              <c:f>'[1]Keston Primary'!$A$60:$A$75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Primary'!$D$60:$D$75</c:f>
              <c:numCache>
                <c:formatCode>General</c:formatCode>
                <c:ptCount val="16"/>
                <c:pt idx="0">
                  <c:v>4</c:v>
                </c:pt>
                <c:pt idx="2">
                  <c:v>8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6</c:v>
                </c:pt>
                <c:pt idx="11">
                  <c:v>1</c:v>
                </c:pt>
                <c:pt idx="12">
                  <c:v>8</c:v>
                </c:pt>
                <c:pt idx="14">
                  <c:v>5</c:v>
                </c:pt>
                <c:pt idx="15">
                  <c:v>45</c:v>
                </c:pt>
              </c:numCache>
            </c:numRef>
          </c:val>
        </c:ser>
        <c:ser>
          <c:idx val="3"/>
          <c:order val="3"/>
          <c:tx>
            <c:strRef>
              <c:f>'[1]Keston Primary'!$E$59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'[1]Keston Primary'!$A$60:$A$75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Primary'!$E$60:$E$75</c:f>
              <c:numCache>
                <c:formatCode>General</c:formatCode>
                <c:ptCount val="16"/>
                <c:pt idx="0">
                  <c:v>7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11</c:v>
                </c:pt>
                <c:pt idx="8">
                  <c:v>14</c:v>
                </c:pt>
                <c:pt idx="9">
                  <c:v>6</c:v>
                </c:pt>
                <c:pt idx="10">
                  <c:v>7</c:v>
                </c:pt>
                <c:pt idx="11">
                  <c:v>12</c:v>
                </c:pt>
                <c:pt idx="12">
                  <c:v>6</c:v>
                </c:pt>
                <c:pt idx="13">
                  <c:v>13</c:v>
                </c:pt>
                <c:pt idx="14">
                  <c:v>11</c:v>
                </c:pt>
                <c:pt idx="15">
                  <c:v>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858176"/>
        <c:axId val="125860096"/>
      </c:barChart>
      <c:catAx>
        <c:axId val="12585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5860096"/>
        <c:crosses val="autoZero"/>
        <c:auto val="1"/>
        <c:lblAlgn val="ctr"/>
        <c:lblOffset val="100"/>
        <c:noMultiLvlLbl val="0"/>
      </c:catAx>
      <c:valAx>
        <c:axId val="125860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25858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Totals!$B$24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Totals!$A$25:$A$28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Totals!$B$25:$B$28</c:f>
              <c:numCache>
                <c:formatCode>General</c:formatCode>
                <c:ptCount val="4"/>
                <c:pt idx="0">
                  <c:v>12</c:v>
                </c:pt>
                <c:pt idx="1">
                  <c:v>72</c:v>
                </c:pt>
                <c:pt idx="2">
                  <c:v>124</c:v>
                </c:pt>
                <c:pt idx="3">
                  <c:v>32</c:v>
                </c:pt>
              </c:numCache>
            </c:numRef>
          </c:val>
        </c:ser>
        <c:ser>
          <c:idx val="1"/>
          <c:order val="1"/>
          <c:tx>
            <c:strRef>
              <c:f>Totals!$C$24</c:f>
              <c:strCache>
                <c:ptCount val="1"/>
                <c:pt idx="0">
                  <c:v>1-2</c:v>
                </c:pt>
              </c:strCache>
            </c:strRef>
          </c:tx>
          <c:invertIfNegative val="0"/>
          <c:cat>
            <c:strRef>
              <c:f>Totals!$A$25:$A$28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Totals!$C$25:$C$28</c:f>
              <c:numCache>
                <c:formatCode>General</c:formatCode>
                <c:ptCount val="4"/>
                <c:pt idx="0">
                  <c:v>26</c:v>
                </c:pt>
                <c:pt idx="1">
                  <c:v>29</c:v>
                </c:pt>
                <c:pt idx="2">
                  <c:v>67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Totals!$D$24</c:f>
              <c:strCache>
                <c:ptCount val="1"/>
                <c:pt idx="0">
                  <c:v>2-3</c:v>
                </c:pt>
              </c:strCache>
            </c:strRef>
          </c:tx>
          <c:invertIfNegative val="0"/>
          <c:cat>
            <c:strRef>
              <c:f>Totals!$A$25:$A$28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Totals!$D$25:$D$28</c:f>
              <c:numCache>
                <c:formatCode>General</c:formatCode>
                <c:ptCount val="4"/>
                <c:pt idx="0">
                  <c:v>8</c:v>
                </c:pt>
                <c:pt idx="1">
                  <c:v>48</c:v>
                </c:pt>
                <c:pt idx="2">
                  <c:v>45</c:v>
                </c:pt>
                <c:pt idx="3">
                  <c:v>27</c:v>
                </c:pt>
              </c:numCache>
            </c:numRef>
          </c:val>
        </c:ser>
        <c:ser>
          <c:idx val="3"/>
          <c:order val="3"/>
          <c:tx>
            <c:strRef>
              <c:f>Totals!$E$24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Totals!$A$25:$A$28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Totals!$E$25:$E$28</c:f>
              <c:numCache>
                <c:formatCode>General</c:formatCode>
                <c:ptCount val="4"/>
                <c:pt idx="0">
                  <c:v>39</c:v>
                </c:pt>
                <c:pt idx="1">
                  <c:v>93</c:v>
                </c:pt>
                <c:pt idx="2">
                  <c:v>123</c:v>
                </c:pt>
                <c:pt idx="3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382272"/>
        <c:axId val="109392640"/>
      </c:barChart>
      <c:catAx>
        <c:axId val="10938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School Name</a:t>
                </a:r>
              </a:p>
            </c:rich>
          </c:tx>
          <c:overlay val="0"/>
        </c:title>
        <c:majorTickMark val="out"/>
        <c:minorTickMark val="none"/>
        <c:tickLblPos val="nextTo"/>
        <c:crossAx val="109392640"/>
        <c:crosses val="autoZero"/>
        <c:auto val="1"/>
        <c:lblAlgn val="ctr"/>
        <c:lblOffset val="100"/>
        <c:noMultiLvlLbl val="0"/>
      </c:catAx>
      <c:valAx>
        <c:axId val="109392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Percentage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09382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Why do you walk to school?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'[1]Keston Primary'!$B$78</c:f>
              <c:strCache>
                <c:ptCount val="1"/>
                <c:pt idx="0">
                  <c:v>parents walk</c:v>
                </c:pt>
              </c:strCache>
            </c:strRef>
          </c:tx>
          <c:invertIfNegative val="0"/>
          <c:cat>
            <c:strRef>
              <c:f>'[1]Keston Primary'!$A$79:$A$94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Primary'!$B$79:$B$94</c:f>
              <c:numCache>
                <c:formatCode>General</c:formatCode>
                <c:ptCount val="16"/>
                <c:pt idx="0">
                  <c:v>11</c:v>
                </c:pt>
                <c:pt idx="2">
                  <c:v>8</c:v>
                </c:pt>
                <c:pt idx="3">
                  <c:v>11</c:v>
                </c:pt>
                <c:pt idx="4">
                  <c:v>4</c:v>
                </c:pt>
                <c:pt idx="5">
                  <c:v>0</c:v>
                </c:pt>
                <c:pt idx="6">
                  <c:v>16</c:v>
                </c:pt>
                <c:pt idx="8">
                  <c:v>14</c:v>
                </c:pt>
                <c:pt idx="9">
                  <c:v>7</c:v>
                </c:pt>
                <c:pt idx="10">
                  <c:v>6</c:v>
                </c:pt>
                <c:pt idx="11">
                  <c:v>7</c:v>
                </c:pt>
                <c:pt idx="12">
                  <c:v>2</c:v>
                </c:pt>
                <c:pt idx="14">
                  <c:v>2</c:v>
                </c:pt>
                <c:pt idx="15">
                  <c:v>88</c:v>
                </c:pt>
              </c:numCache>
            </c:numRef>
          </c:val>
        </c:ser>
        <c:ser>
          <c:idx val="1"/>
          <c:order val="1"/>
          <c:tx>
            <c:strRef>
              <c:f>'[1]Keston Primary'!$C$78</c:f>
              <c:strCache>
                <c:ptCount val="1"/>
                <c:pt idx="0">
                  <c:v>sibling walks</c:v>
                </c:pt>
              </c:strCache>
            </c:strRef>
          </c:tx>
          <c:invertIfNegative val="0"/>
          <c:cat>
            <c:strRef>
              <c:f>'[1]Keston Primary'!$A$79:$A$94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Primary'!$C$79:$C$94</c:f>
              <c:numCache>
                <c:formatCode>General</c:formatCode>
                <c:ptCount val="16"/>
                <c:pt idx="3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4">
                  <c:v>2</c:v>
                </c:pt>
                <c:pt idx="15">
                  <c:v>7</c:v>
                </c:pt>
              </c:numCache>
            </c:numRef>
          </c:val>
        </c:ser>
        <c:ser>
          <c:idx val="2"/>
          <c:order val="2"/>
          <c:tx>
            <c:strRef>
              <c:f>'[1]Keston Primary'!$D$78</c:f>
              <c:strCache>
                <c:ptCount val="1"/>
                <c:pt idx="0">
                  <c:v>house is close</c:v>
                </c:pt>
              </c:strCache>
            </c:strRef>
          </c:tx>
          <c:invertIfNegative val="0"/>
          <c:cat>
            <c:strRef>
              <c:f>'[1]Keston Primary'!$A$79:$A$94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Primary'!$D$79:$D$94</c:f>
              <c:numCache>
                <c:formatCode>General</c:formatCode>
                <c:ptCount val="16"/>
                <c:pt idx="0">
                  <c:v>1</c:v>
                </c:pt>
                <c:pt idx="3">
                  <c:v>10</c:v>
                </c:pt>
                <c:pt idx="4">
                  <c:v>11</c:v>
                </c:pt>
                <c:pt idx="5">
                  <c:v>3</c:v>
                </c:pt>
                <c:pt idx="6">
                  <c:v>9</c:v>
                </c:pt>
                <c:pt idx="7">
                  <c:v>10</c:v>
                </c:pt>
                <c:pt idx="8">
                  <c:v>14</c:v>
                </c:pt>
                <c:pt idx="9">
                  <c:v>8</c:v>
                </c:pt>
                <c:pt idx="10">
                  <c:v>8</c:v>
                </c:pt>
                <c:pt idx="11">
                  <c:v>13</c:v>
                </c:pt>
                <c:pt idx="12">
                  <c:v>2</c:v>
                </c:pt>
                <c:pt idx="13">
                  <c:v>13</c:v>
                </c:pt>
                <c:pt idx="14">
                  <c:v>13</c:v>
                </c:pt>
                <c:pt idx="15">
                  <c:v>115</c:v>
                </c:pt>
              </c:numCache>
            </c:numRef>
          </c:val>
        </c:ser>
        <c:ser>
          <c:idx val="3"/>
          <c:order val="3"/>
          <c:tx>
            <c:strRef>
              <c:f>'[1]Keston Primary'!$E$78</c:f>
              <c:strCache>
                <c:ptCount val="1"/>
                <c:pt idx="0">
                  <c:v>friends walk</c:v>
                </c:pt>
              </c:strCache>
            </c:strRef>
          </c:tx>
          <c:invertIfNegative val="0"/>
          <c:cat>
            <c:strRef>
              <c:f>'[1]Keston Primary'!$A$79:$A$94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Primary'!$E$79:$E$94</c:f>
              <c:numCache>
                <c:formatCode>General</c:formatCode>
                <c:ptCount val="16"/>
                <c:pt idx="2">
                  <c:v>2</c:v>
                </c:pt>
                <c:pt idx="7">
                  <c:v>2</c:v>
                </c:pt>
                <c:pt idx="11">
                  <c:v>2</c:v>
                </c:pt>
                <c:pt idx="12">
                  <c:v>3</c:v>
                </c:pt>
                <c:pt idx="14">
                  <c:v>2</c:v>
                </c:pt>
                <c:pt idx="15">
                  <c:v>11</c:v>
                </c:pt>
              </c:numCache>
            </c:numRef>
          </c:val>
        </c:ser>
        <c:ser>
          <c:idx val="4"/>
          <c:order val="4"/>
          <c:tx>
            <c:strRef>
              <c:f>'[1]Keston Primary'!$F$78</c:f>
              <c:strCache>
                <c:ptCount val="1"/>
                <c:pt idx="0">
                  <c:v>badges</c:v>
                </c:pt>
              </c:strCache>
            </c:strRef>
          </c:tx>
          <c:invertIfNegative val="0"/>
          <c:cat>
            <c:strRef>
              <c:f>'[1]Keston Primary'!$A$79:$A$94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Primary'!$F$79:$F$94</c:f>
              <c:numCache>
                <c:formatCode>General</c:formatCode>
                <c:ptCount val="16"/>
                <c:pt idx="3">
                  <c:v>11</c:v>
                </c:pt>
                <c:pt idx="5">
                  <c:v>9</c:v>
                </c:pt>
                <c:pt idx="6">
                  <c:v>5</c:v>
                </c:pt>
                <c:pt idx="7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4">
                  <c:v>1</c:v>
                </c:pt>
                <c:pt idx="15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232448"/>
        <c:axId val="126242816"/>
      </c:barChart>
      <c:catAx>
        <c:axId val="12623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6242816"/>
        <c:crosses val="autoZero"/>
        <c:auto val="1"/>
        <c:lblAlgn val="ctr"/>
        <c:lblOffset val="100"/>
        <c:noMultiLvlLbl val="0"/>
      </c:catAx>
      <c:valAx>
        <c:axId val="126242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26232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Why don't you walk to school?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'[1]Keston Primary'!$B$97</c:f>
              <c:strCache>
                <c:ptCount val="1"/>
                <c:pt idx="0">
                  <c:v>too many cars on road</c:v>
                </c:pt>
              </c:strCache>
            </c:strRef>
          </c:tx>
          <c:invertIfNegative val="0"/>
          <c:cat>
            <c:strRef>
              <c:f>'[1]Keston Primary'!$A$98:$A$113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Primary'!$B$98:$B$113</c:f>
              <c:numCache>
                <c:formatCode>General</c:formatCode>
                <c:ptCount val="16"/>
                <c:pt idx="11">
                  <c:v>1</c:v>
                </c:pt>
                <c:pt idx="12">
                  <c:v>0</c:v>
                </c:pt>
                <c:pt idx="15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'[1]Keston Primary'!$C$97</c:f>
              <c:strCache>
                <c:ptCount val="1"/>
                <c:pt idx="0">
                  <c:v>parents drive</c:v>
                </c:pt>
              </c:strCache>
            </c:strRef>
          </c:tx>
          <c:invertIfNegative val="0"/>
          <c:cat>
            <c:strRef>
              <c:f>'[1]Keston Primary'!$A$98:$A$113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Primary'!$C$98:$C$113</c:f>
              <c:numCache>
                <c:formatCode>General</c:formatCode>
                <c:ptCount val="16"/>
                <c:pt idx="0">
                  <c:v>2</c:v>
                </c:pt>
                <c:pt idx="2">
                  <c:v>18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16</c:v>
                </c:pt>
                <c:pt idx="9">
                  <c:v>3</c:v>
                </c:pt>
                <c:pt idx="10">
                  <c:v>7</c:v>
                </c:pt>
                <c:pt idx="11">
                  <c:v>9</c:v>
                </c:pt>
                <c:pt idx="12">
                  <c:v>2</c:v>
                </c:pt>
                <c:pt idx="14">
                  <c:v>2</c:v>
                </c:pt>
                <c:pt idx="15">
                  <c:v>74</c:v>
                </c:pt>
              </c:numCache>
            </c:numRef>
          </c:val>
        </c:ser>
        <c:ser>
          <c:idx val="2"/>
          <c:order val="2"/>
          <c:tx>
            <c:strRef>
              <c:f>'[1]Keston Primary'!$D$97</c:f>
              <c:strCache>
                <c:ptCount val="1"/>
                <c:pt idx="0">
                  <c:v>not allowed alone</c:v>
                </c:pt>
              </c:strCache>
            </c:strRef>
          </c:tx>
          <c:invertIfNegative val="0"/>
          <c:cat>
            <c:strRef>
              <c:f>'[1]Keston Primary'!$A$98:$A$113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Primary'!$D$98:$D$113</c:f>
              <c:numCache>
                <c:formatCode>General</c:formatCode>
                <c:ptCount val="16"/>
                <c:pt idx="0">
                  <c:v>1</c:v>
                </c:pt>
                <c:pt idx="3">
                  <c:v>1</c:v>
                </c:pt>
                <c:pt idx="5">
                  <c:v>9</c:v>
                </c:pt>
                <c:pt idx="6">
                  <c:v>1</c:v>
                </c:pt>
                <c:pt idx="7">
                  <c:v>2</c:v>
                </c:pt>
                <c:pt idx="10">
                  <c:v>5</c:v>
                </c:pt>
                <c:pt idx="11">
                  <c:v>2</c:v>
                </c:pt>
                <c:pt idx="12">
                  <c:v>3</c:v>
                </c:pt>
                <c:pt idx="15">
                  <c:v>24</c:v>
                </c:pt>
              </c:numCache>
            </c:numRef>
          </c:val>
        </c:ser>
        <c:ser>
          <c:idx val="3"/>
          <c:order val="3"/>
          <c:tx>
            <c:strRef>
              <c:f>'[1]Keston Primary'!$E$97</c:f>
              <c:strCache>
                <c:ptCount val="1"/>
                <c:pt idx="0">
                  <c:v>Live far away</c:v>
                </c:pt>
              </c:strCache>
            </c:strRef>
          </c:tx>
          <c:invertIfNegative val="0"/>
          <c:cat>
            <c:strRef>
              <c:f>'[1]Keston Primary'!$A$98:$A$113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Primary'!$E$98:$E$113</c:f>
              <c:numCache>
                <c:formatCode>General</c:formatCode>
                <c:ptCount val="16"/>
                <c:pt idx="0">
                  <c:v>9</c:v>
                </c:pt>
                <c:pt idx="1">
                  <c:v>13</c:v>
                </c:pt>
                <c:pt idx="3">
                  <c:v>3</c:v>
                </c:pt>
                <c:pt idx="4">
                  <c:v>8</c:v>
                </c:pt>
                <c:pt idx="5">
                  <c:v>2</c:v>
                </c:pt>
                <c:pt idx="6">
                  <c:v>3</c:v>
                </c:pt>
                <c:pt idx="7">
                  <c:v>10</c:v>
                </c:pt>
                <c:pt idx="9">
                  <c:v>8</c:v>
                </c:pt>
                <c:pt idx="10">
                  <c:v>3</c:v>
                </c:pt>
                <c:pt idx="11">
                  <c:v>9</c:v>
                </c:pt>
                <c:pt idx="12">
                  <c:v>4</c:v>
                </c:pt>
                <c:pt idx="13">
                  <c:v>17</c:v>
                </c:pt>
                <c:pt idx="14">
                  <c:v>5</c:v>
                </c:pt>
                <c:pt idx="15">
                  <c:v>94</c:v>
                </c:pt>
              </c:numCache>
            </c:numRef>
          </c:val>
        </c:ser>
        <c:ser>
          <c:idx val="4"/>
          <c:order val="4"/>
          <c:tx>
            <c:strRef>
              <c:f>'[1]Keston Primary'!$F$97</c:f>
              <c:strCache>
                <c:ptCount val="1"/>
                <c:pt idx="0">
                  <c:v>don't want to</c:v>
                </c:pt>
              </c:strCache>
            </c:strRef>
          </c:tx>
          <c:invertIfNegative val="0"/>
          <c:cat>
            <c:strRef>
              <c:f>'[1]Keston Primary'!$A$98:$A$113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Primary'!$F$98:$F$113</c:f>
              <c:numCache>
                <c:formatCode>General</c:formatCode>
                <c:ptCount val="16"/>
                <c:pt idx="0">
                  <c:v>2</c:v>
                </c:pt>
                <c:pt idx="3">
                  <c:v>1</c:v>
                </c:pt>
                <c:pt idx="5">
                  <c:v>1</c:v>
                </c:pt>
                <c:pt idx="6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5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963648"/>
        <c:axId val="125978112"/>
      </c:barChart>
      <c:catAx>
        <c:axId val="12596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5978112"/>
        <c:crosses val="autoZero"/>
        <c:auto val="1"/>
        <c:lblAlgn val="ctr"/>
        <c:lblOffset val="100"/>
        <c:noMultiLvlLbl val="0"/>
      </c:catAx>
      <c:valAx>
        <c:axId val="125978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25963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would</a:t>
            </a:r>
            <a:r>
              <a:rPr lang="en-US" baseline="0"/>
              <a:t> you want to get to school if you could choose</a:t>
            </a:r>
            <a:r>
              <a:rPr lang="en-US"/>
              <a:t>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'[1]Keston Primary'!$B$116</c:f>
              <c:strCache>
                <c:ptCount val="1"/>
                <c:pt idx="0">
                  <c:v>walk</c:v>
                </c:pt>
              </c:strCache>
            </c:strRef>
          </c:tx>
          <c:invertIfNegative val="0"/>
          <c:cat>
            <c:strRef>
              <c:f>'[1]Keston Primary'!$A$117:$A$132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Primary'!$B$117:$B$132</c:f>
              <c:numCache>
                <c:formatCode>General</c:formatCode>
                <c:ptCount val="16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9</c:v>
                </c:pt>
                <c:pt idx="4">
                  <c:v>10</c:v>
                </c:pt>
                <c:pt idx="5">
                  <c:v>7</c:v>
                </c:pt>
                <c:pt idx="6">
                  <c:v>9</c:v>
                </c:pt>
                <c:pt idx="7">
                  <c:v>8</c:v>
                </c:pt>
                <c:pt idx="8">
                  <c:v>10</c:v>
                </c:pt>
                <c:pt idx="10">
                  <c:v>12</c:v>
                </c:pt>
                <c:pt idx="11">
                  <c:v>4</c:v>
                </c:pt>
                <c:pt idx="12">
                  <c:v>8</c:v>
                </c:pt>
                <c:pt idx="14">
                  <c:v>9</c:v>
                </c:pt>
                <c:pt idx="15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'[1]Keston Primary'!$C$116</c:f>
              <c:strCache>
                <c:ptCount val="1"/>
                <c:pt idx="0">
                  <c:v>cycle</c:v>
                </c:pt>
              </c:strCache>
            </c:strRef>
          </c:tx>
          <c:invertIfNegative val="0"/>
          <c:cat>
            <c:strRef>
              <c:f>'[1]Keston Primary'!$A$117:$A$132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Primary'!$C$117:$C$132</c:f>
              <c:numCache>
                <c:formatCode>General</c:formatCode>
                <c:ptCount val="16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10</c:v>
                </c:pt>
                <c:pt idx="6">
                  <c:v>8</c:v>
                </c:pt>
                <c:pt idx="7">
                  <c:v>13</c:v>
                </c:pt>
                <c:pt idx="8">
                  <c:v>12</c:v>
                </c:pt>
                <c:pt idx="10">
                  <c:v>4</c:v>
                </c:pt>
                <c:pt idx="11">
                  <c:v>11</c:v>
                </c:pt>
                <c:pt idx="12">
                  <c:v>4</c:v>
                </c:pt>
                <c:pt idx="13">
                  <c:v>9</c:v>
                </c:pt>
                <c:pt idx="14">
                  <c:v>6</c:v>
                </c:pt>
                <c:pt idx="15">
                  <c:v>95</c:v>
                </c:pt>
              </c:numCache>
            </c:numRef>
          </c:val>
        </c:ser>
        <c:ser>
          <c:idx val="2"/>
          <c:order val="2"/>
          <c:tx>
            <c:strRef>
              <c:f>'[1]Keston Primary'!$D$116</c:f>
              <c:strCache>
                <c:ptCount val="1"/>
                <c:pt idx="0">
                  <c:v>car</c:v>
                </c:pt>
              </c:strCache>
            </c:strRef>
          </c:tx>
          <c:invertIfNegative val="0"/>
          <c:cat>
            <c:strRef>
              <c:f>'[1]Keston Primary'!$A$117:$A$132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Primary'!$D$117:$D$132</c:f>
              <c:numCache>
                <c:formatCode>General</c:formatCode>
                <c:ptCount val="16"/>
                <c:pt idx="0">
                  <c:v>6</c:v>
                </c:pt>
                <c:pt idx="1">
                  <c:v>2</c:v>
                </c:pt>
                <c:pt idx="2">
                  <c:v>8</c:v>
                </c:pt>
                <c:pt idx="3">
                  <c:v>1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10">
                  <c:v>9</c:v>
                </c:pt>
                <c:pt idx="11">
                  <c:v>7</c:v>
                </c:pt>
                <c:pt idx="12">
                  <c:v>5</c:v>
                </c:pt>
                <c:pt idx="14">
                  <c:v>10</c:v>
                </c:pt>
                <c:pt idx="15">
                  <c:v>68</c:v>
                </c:pt>
              </c:numCache>
            </c:numRef>
          </c:val>
        </c:ser>
        <c:ser>
          <c:idx val="3"/>
          <c:order val="3"/>
          <c:tx>
            <c:strRef>
              <c:f>'[1]Keston Primary'!$E$116</c:f>
              <c:strCache>
                <c:ptCount val="1"/>
                <c:pt idx="0">
                  <c:v>scooter</c:v>
                </c:pt>
              </c:strCache>
            </c:strRef>
          </c:tx>
          <c:invertIfNegative val="0"/>
          <c:cat>
            <c:strRef>
              <c:f>'[1]Keston Primary'!$A$117:$A$132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Primary'!$E$117:$E$132</c:f>
              <c:numCache>
                <c:formatCode>General</c:formatCode>
                <c:ptCount val="16"/>
                <c:pt idx="0">
                  <c:v>7</c:v>
                </c:pt>
                <c:pt idx="1">
                  <c:v>1</c:v>
                </c:pt>
                <c:pt idx="2">
                  <c:v>6</c:v>
                </c:pt>
                <c:pt idx="3">
                  <c:v>4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6</c:v>
                </c:pt>
                <c:pt idx="10">
                  <c:v>4</c:v>
                </c:pt>
                <c:pt idx="12">
                  <c:v>11</c:v>
                </c:pt>
                <c:pt idx="13">
                  <c:v>5</c:v>
                </c:pt>
                <c:pt idx="14">
                  <c:v>3</c:v>
                </c:pt>
                <c:pt idx="15">
                  <c:v>66</c:v>
                </c:pt>
              </c:numCache>
            </c:numRef>
          </c:val>
        </c:ser>
        <c:ser>
          <c:idx val="4"/>
          <c:order val="4"/>
          <c:tx>
            <c:strRef>
              <c:f>'[1]Keston Primary'!$F$116</c:f>
              <c:strCache>
                <c:ptCount val="1"/>
                <c:pt idx="0">
                  <c:v>bus</c:v>
                </c:pt>
              </c:strCache>
            </c:strRef>
          </c:tx>
          <c:invertIfNegative val="0"/>
          <c:cat>
            <c:strRef>
              <c:f>'[1]Keston Primary'!$A$117:$A$132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Primary'!$F$117:$F$132</c:f>
              <c:numCache>
                <c:formatCode>General</c:formatCode>
                <c:ptCount val="16"/>
                <c:pt idx="0">
                  <c:v>3</c:v>
                </c:pt>
                <c:pt idx="2">
                  <c:v>1</c:v>
                </c:pt>
                <c:pt idx="4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12">
                  <c:v>1</c:v>
                </c:pt>
                <c:pt idx="13">
                  <c:v>4</c:v>
                </c:pt>
                <c:pt idx="15">
                  <c:v>18</c:v>
                </c:pt>
              </c:numCache>
            </c:numRef>
          </c:val>
        </c:ser>
        <c:ser>
          <c:idx val="5"/>
          <c:order val="5"/>
          <c:tx>
            <c:strRef>
              <c:f>'[1]Keston Primary'!$G$116</c:f>
              <c:strCache>
                <c:ptCount val="1"/>
                <c:pt idx="0">
                  <c:v>tram</c:v>
                </c:pt>
              </c:strCache>
            </c:strRef>
          </c:tx>
          <c:invertIfNegative val="0"/>
          <c:cat>
            <c:strRef>
              <c:f>'[1]Keston Primary'!$A$117:$A$132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Primary'!$G$117:$G$132</c:f>
              <c:numCache>
                <c:formatCode>General</c:formatCode>
                <c:ptCount val="16"/>
                <c:pt idx="2">
                  <c:v>4</c:v>
                </c:pt>
                <c:pt idx="13">
                  <c:v>12</c:v>
                </c:pt>
                <c:pt idx="15">
                  <c:v>16</c:v>
                </c:pt>
              </c:numCache>
            </c:numRef>
          </c:val>
        </c:ser>
        <c:ser>
          <c:idx val="6"/>
          <c:order val="6"/>
          <c:tx>
            <c:strRef>
              <c:f>'[1]Keston Primary'!$H$116</c:f>
              <c:strCache>
                <c:ptCount val="1"/>
                <c:pt idx="0">
                  <c:v>train</c:v>
                </c:pt>
              </c:strCache>
            </c:strRef>
          </c:tx>
          <c:invertIfNegative val="0"/>
          <c:cat>
            <c:strRef>
              <c:f>'[1]Keston Primary'!$A$117:$A$132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Primary'!$H$117:$H$132</c:f>
              <c:numCache>
                <c:formatCode>General</c:formatCode>
                <c:ptCount val="16"/>
                <c:pt idx="2">
                  <c:v>3</c:v>
                </c:pt>
                <c:pt idx="12">
                  <c:v>1</c:v>
                </c:pt>
                <c:pt idx="14">
                  <c:v>1</c:v>
                </c:pt>
                <c:pt idx="1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016128"/>
        <c:axId val="126026496"/>
      </c:barChart>
      <c:catAx>
        <c:axId val="12601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6026496"/>
        <c:crosses val="autoZero"/>
        <c:auto val="1"/>
        <c:lblAlgn val="ctr"/>
        <c:lblOffset val="100"/>
        <c:noMultiLvlLbl val="0"/>
      </c:catAx>
      <c:valAx>
        <c:axId val="126026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26016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 you walk to school on WoW days just to recieve</a:t>
            </a:r>
            <a:r>
              <a:rPr lang="en-US" baseline="0"/>
              <a:t> the badges</a:t>
            </a:r>
            <a:r>
              <a:rPr lang="en-US"/>
              <a:t>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'[1]Keston Primary'!$B$135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'[1]Keston Primary'!$A$136:$A$150</c:f>
              <c:strCache>
                <c:ptCount val="15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</c:strCache>
            </c:strRef>
          </c:cat>
          <c:val>
            <c:numRef>
              <c:f>'[1]Keston Primary'!$B$136:$B$150</c:f>
              <c:numCache>
                <c:formatCode>General</c:formatCode>
                <c:ptCount val="15"/>
                <c:pt idx="1">
                  <c:v>15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9</c:v>
                </c:pt>
                <c:pt idx="6">
                  <c:v>15</c:v>
                </c:pt>
                <c:pt idx="7">
                  <c:v>6</c:v>
                </c:pt>
                <c:pt idx="9">
                  <c:v>10</c:v>
                </c:pt>
                <c:pt idx="10">
                  <c:v>3</c:v>
                </c:pt>
                <c:pt idx="11">
                  <c:v>2</c:v>
                </c:pt>
                <c:pt idx="12">
                  <c:v>9</c:v>
                </c:pt>
                <c:pt idx="13">
                  <c:v>8</c:v>
                </c:pt>
                <c:pt idx="14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55552"/>
        <c:axId val="126057472"/>
      </c:barChart>
      <c:catAx>
        <c:axId val="12605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6057472"/>
        <c:crosses val="autoZero"/>
        <c:auto val="1"/>
        <c:lblAlgn val="ctr"/>
        <c:lblOffset val="100"/>
        <c:noMultiLvlLbl val="0"/>
      </c:catAx>
      <c:valAx>
        <c:axId val="126057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055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 you like having WoW?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'[1]Keston Primary'!$B$154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'[1]Keston Primary'!$A$155:$A$170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Primary'!$B$155:$B$170</c:f>
              <c:numCache>
                <c:formatCode>General</c:formatCode>
                <c:ptCount val="16"/>
                <c:pt idx="1">
                  <c:v>14</c:v>
                </c:pt>
                <c:pt idx="2">
                  <c:v>10</c:v>
                </c:pt>
                <c:pt idx="4">
                  <c:v>18</c:v>
                </c:pt>
                <c:pt idx="6">
                  <c:v>20</c:v>
                </c:pt>
                <c:pt idx="7">
                  <c:v>13</c:v>
                </c:pt>
                <c:pt idx="9">
                  <c:v>20</c:v>
                </c:pt>
                <c:pt idx="10">
                  <c:v>16</c:v>
                </c:pt>
                <c:pt idx="12">
                  <c:v>24</c:v>
                </c:pt>
                <c:pt idx="13">
                  <c:v>15</c:v>
                </c:pt>
                <c:pt idx="15">
                  <c:v>150</c:v>
                </c:pt>
              </c:numCache>
            </c:numRef>
          </c:val>
        </c:ser>
        <c:ser>
          <c:idx val="1"/>
          <c:order val="1"/>
          <c:tx>
            <c:strRef>
              <c:f>'[1]Keston Primary'!$C$154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'[1]Keston Primary'!$A$155:$A$170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Primary'!$C$155:$C$170</c:f>
              <c:numCache>
                <c:formatCode>General</c:formatCode>
                <c:ptCount val="16"/>
                <c:pt idx="1">
                  <c:v>10</c:v>
                </c:pt>
                <c:pt idx="2">
                  <c:v>20</c:v>
                </c:pt>
                <c:pt idx="4">
                  <c:v>7</c:v>
                </c:pt>
                <c:pt idx="6">
                  <c:v>10</c:v>
                </c:pt>
                <c:pt idx="7">
                  <c:v>7</c:v>
                </c:pt>
                <c:pt idx="9">
                  <c:v>7</c:v>
                </c:pt>
                <c:pt idx="10">
                  <c:v>13</c:v>
                </c:pt>
                <c:pt idx="12">
                  <c:v>6</c:v>
                </c:pt>
                <c:pt idx="13">
                  <c:v>15</c:v>
                </c:pt>
                <c:pt idx="15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087552"/>
        <c:axId val="126089472"/>
      </c:barChart>
      <c:catAx>
        <c:axId val="12608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6089472"/>
        <c:crosses val="autoZero"/>
        <c:auto val="1"/>
        <c:lblAlgn val="ctr"/>
        <c:lblOffset val="100"/>
        <c:noMultiLvlLbl val="0"/>
      </c:catAx>
      <c:valAx>
        <c:axId val="126089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26087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 you like getting the badges?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'[1]Keston Primary'!$B$173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'[1]Keston Primary'!$A$174:$A$189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Primary'!$B$174:$B$189</c:f>
              <c:numCache>
                <c:formatCode>General</c:formatCode>
                <c:ptCount val="16"/>
                <c:pt idx="2">
                  <c:v>10</c:v>
                </c:pt>
                <c:pt idx="4">
                  <c:v>16</c:v>
                </c:pt>
                <c:pt idx="6">
                  <c:v>17</c:v>
                </c:pt>
                <c:pt idx="7">
                  <c:v>11</c:v>
                </c:pt>
                <c:pt idx="9">
                  <c:v>20</c:v>
                </c:pt>
                <c:pt idx="10">
                  <c:v>16</c:v>
                </c:pt>
                <c:pt idx="11">
                  <c:v>3</c:v>
                </c:pt>
                <c:pt idx="12">
                  <c:v>16</c:v>
                </c:pt>
                <c:pt idx="13">
                  <c:v>15</c:v>
                </c:pt>
                <c:pt idx="15">
                  <c:v>124</c:v>
                </c:pt>
              </c:numCache>
            </c:numRef>
          </c:val>
        </c:ser>
        <c:ser>
          <c:idx val="1"/>
          <c:order val="1"/>
          <c:tx>
            <c:strRef>
              <c:f>'[1]Keston Primary'!$C$173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'[1]Keston Primary'!$A$174:$A$189</c:f>
              <c:strCache>
                <c:ptCount val="16"/>
                <c:pt idx="0">
                  <c:v>Nursery</c:v>
                </c:pt>
                <c:pt idx="2">
                  <c:v>Reception</c:v>
                </c:pt>
                <c:pt idx="4">
                  <c:v>Year 1</c:v>
                </c:pt>
                <c:pt idx="5">
                  <c:v>Year 2</c:v>
                </c:pt>
                <c:pt idx="7">
                  <c:v>Year 3</c:v>
                </c:pt>
                <c:pt idx="9">
                  <c:v>Year 4</c:v>
                </c:pt>
                <c:pt idx="11">
                  <c:v>Year 5</c:v>
                </c:pt>
                <c:pt idx="13">
                  <c:v>Year 6</c:v>
                </c:pt>
                <c:pt idx="15">
                  <c:v>Total</c:v>
                </c:pt>
              </c:strCache>
            </c:strRef>
          </c:cat>
          <c:val>
            <c:numRef>
              <c:f>'[1]Keston Primary'!$C$174:$C$189</c:f>
              <c:numCache>
                <c:formatCode>General</c:formatCode>
                <c:ptCount val="16"/>
                <c:pt idx="2">
                  <c:v>20</c:v>
                </c:pt>
                <c:pt idx="4">
                  <c:v>8</c:v>
                </c:pt>
                <c:pt idx="6">
                  <c:v>13</c:v>
                </c:pt>
                <c:pt idx="7">
                  <c:v>19</c:v>
                </c:pt>
                <c:pt idx="9">
                  <c:v>7</c:v>
                </c:pt>
                <c:pt idx="10">
                  <c:v>13</c:v>
                </c:pt>
                <c:pt idx="11">
                  <c:v>27</c:v>
                </c:pt>
                <c:pt idx="12">
                  <c:v>14</c:v>
                </c:pt>
                <c:pt idx="13">
                  <c:v>15</c:v>
                </c:pt>
                <c:pt idx="15">
                  <c:v>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111104"/>
        <c:axId val="126133760"/>
      </c:barChart>
      <c:catAx>
        <c:axId val="12611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6133760"/>
        <c:crosses val="autoZero"/>
        <c:auto val="1"/>
        <c:lblAlgn val="ctr"/>
        <c:lblOffset val="100"/>
        <c:noMultiLvlLbl val="0"/>
      </c:catAx>
      <c:valAx>
        <c:axId val="126133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26111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Totals!$T$45</c:f>
              <c:strCache>
                <c:ptCount val="1"/>
                <c:pt idx="0">
                  <c:v>Active Transport</c:v>
                </c:pt>
              </c:strCache>
            </c:strRef>
          </c:tx>
          <c:invertIfNegative val="0"/>
          <c:cat>
            <c:strRef>
              <c:f>Totals!$S$46:$S$49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Totals!$T$46:$T$49</c:f>
              <c:numCache>
                <c:formatCode>General</c:formatCode>
                <c:ptCount val="4"/>
                <c:pt idx="0">
                  <c:v>24</c:v>
                </c:pt>
                <c:pt idx="1">
                  <c:v>169</c:v>
                </c:pt>
                <c:pt idx="2">
                  <c:v>265</c:v>
                </c:pt>
                <c:pt idx="3">
                  <c:v>91</c:v>
                </c:pt>
              </c:numCache>
            </c:numRef>
          </c:val>
        </c:ser>
        <c:ser>
          <c:idx val="1"/>
          <c:order val="1"/>
          <c:tx>
            <c:strRef>
              <c:f>Totals!$U$45</c:f>
              <c:strCache>
                <c:ptCount val="1"/>
                <c:pt idx="0">
                  <c:v>Car</c:v>
                </c:pt>
              </c:strCache>
            </c:strRef>
          </c:tx>
          <c:invertIfNegative val="0"/>
          <c:cat>
            <c:strRef>
              <c:f>Totals!$S$46:$S$49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Totals!$U$46:$U$49</c:f>
              <c:numCache>
                <c:formatCode>General</c:formatCode>
                <c:ptCount val="4"/>
                <c:pt idx="0">
                  <c:v>7</c:v>
                </c:pt>
                <c:pt idx="1">
                  <c:v>55</c:v>
                </c:pt>
                <c:pt idx="2">
                  <c:v>68</c:v>
                </c:pt>
                <c:pt idx="3">
                  <c:v>31</c:v>
                </c:pt>
              </c:numCache>
            </c:numRef>
          </c:val>
        </c:ser>
        <c:ser>
          <c:idx val="2"/>
          <c:order val="2"/>
          <c:tx>
            <c:strRef>
              <c:f>Totals!$V$45</c:f>
              <c:strCache>
                <c:ptCount val="1"/>
                <c:pt idx="0">
                  <c:v>Public Transport</c:v>
                </c:pt>
              </c:strCache>
            </c:strRef>
          </c:tx>
          <c:invertIfNegative val="0"/>
          <c:cat>
            <c:strRef>
              <c:f>Totals!$S$46:$S$49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Totals!$V$46:$V$49</c:f>
              <c:numCache>
                <c:formatCode>General</c:formatCode>
                <c:ptCount val="4"/>
                <c:pt idx="0">
                  <c:v>7</c:v>
                </c:pt>
                <c:pt idx="1">
                  <c:v>16</c:v>
                </c:pt>
                <c:pt idx="2">
                  <c:v>39</c:v>
                </c:pt>
                <c:pt idx="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414848"/>
        <c:axId val="126416384"/>
      </c:barChart>
      <c:catAx>
        <c:axId val="126414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6416384"/>
        <c:crosses val="autoZero"/>
        <c:auto val="1"/>
        <c:lblAlgn val="ctr"/>
        <c:lblOffset val="100"/>
        <c:noMultiLvlLbl val="0"/>
      </c:catAx>
      <c:valAx>
        <c:axId val="1264163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6414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Totals!$M$16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Totals!$L$17:$L$24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Totals!$M$17:$M$24</c:f>
              <c:numCache>
                <c:formatCode>General</c:formatCode>
                <c:ptCount val="8"/>
                <c:pt idx="0">
                  <c:v>9</c:v>
                </c:pt>
                <c:pt idx="1">
                  <c:v>18</c:v>
                </c:pt>
                <c:pt idx="2">
                  <c:v>23</c:v>
                </c:pt>
                <c:pt idx="3">
                  <c:v>25</c:v>
                </c:pt>
                <c:pt idx="4">
                  <c:v>63</c:v>
                </c:pt>
                <c:pt idx="5">
                  <c:v>39</c:v>
                </c:pt>
                <c:pt idx="6">
                  <c:v>35</c:v>
                </c:pt>
                <c:pt idx="7">
                  <c:v>28</c:v>
                </c:pt>
              </c:numCache>
            </c:numRef>
          </c:val>
        </c:ser>
        <c:ser>
          <c:idx val="1"/>
          <c:order val="1"/>
          <c:tx>
            <c:strRef>
              <c:f>Totals!$N$16</c:f>
              <c:strCache>
                <c:ptCount val="1"/>
                <c:pt idx="0">
                  <c:v>1-2</c:v>
                </c:pt>
              </c:strCache>
            </c:strRef>
          </c:tx>
          <c:invertIfNegative val="0"/>
          <c:cat>
            <c:strRef>
              <c:f>Totals!$L$17:$L$24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Totals!$N$17:$N$24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32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21</c:v>
                </c:pt>
                <c:pt idx="7">
                  <c:v>13</c:v>
                </c:pt>
              </c:numCache>
            </c:numRef>
          </c:val>
        </c:ser>
        <c:ser>
          <c:idx val="2"/>
          <c:order val="2"/>
          <c:tx>
            <c:strRef>
              <c:f>Totals!$O$16</c:f>
              <c:strCache>
                <c:ptCount val="1"/>
                <c:pt idx="0">
                  <c:v>2-3</c:v>
                </c:pt>
              </c:strCache>
            </c:strRef>
          </c:tx>
          <c:invertIfNegative val="0"/>
          <c:cat>
            <c:strRef>
              <c:f>Totals!$L$17:$L$24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Totals!$O$17:$O$24</c:f>
              <c:numCache>
                <c:formatCode>General</c:formatCode>
                <c:ptCount val="8"/>
                <c:pt idx="0">
                  <c:v>4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33</c:v>
                </c:pt>
                <c:pt idx="5">
                  <c:v>22</c:v>
                </c:pt>
                <c:pt idx="6">
                  <c:v>33</c:v>
                </c:pt>
                <c:pt idx="7">
                  <c:v>9</c:v>
                </c:pt>
              </c:numCache>
            </c:numRef>
          </c:val>
        </c:ser>
        <c:ser>
          <c:idx val="3"/>
          <c:order val="3"/>
          <c:tx>
            <c:strRef>
              <c:f>Totals!$P$16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Totals!$L$17:$L$24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Totals!$P$17:$P$24</c:f>
              <c:numCache>
                <c:formatCode>General</c:formatCode>
                <c:ptCount val="8"/>
                <c:pt idx="0">
                  <c:v>7</c:v>
                </c:pt>
                <c:pt idx="1">
                  <c:v>10</c:v>
                </c:pt>
                <c:pt idx="2">
                  <c:v>45</c:v>
                </c:pt>
                <c:pt idx="3">
                  <c:v>31</c:v>
                </c:pt>
                <c:pt idx="4">
                  <c:v>81</c:v>
                </c:pt>
                <c:pt idx="5">
                  <c:v>28</c:v>
                </c:pt>
                <c:pt idx="6">
                  <c:v>71</c:v>
                </c:pt>
                <c:pt idx="7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438464"/>
        <c:axId val="109440384"/>
      </c:barChart>
      <c:catAx>
        <c:axId val="10943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09440384"/>
        <c:crosses val="autoZero"/>
        <c:auto val="1"/>
        <c:lblAlgn val="ctr"/>
        <c:lblOffset val="100"/>
        <c:noMultiLvlLbl val="0"/>
      </c:catAx>
      <c:valAx>
        <c:axId val="109440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Percentage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09438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Totals!$B$31</c:f>
              <c:strCache>
                <c:ptCount val="1"/>
                <c:pt idx="0">
                  <c:v>Parents Walk</c:v>
                </c:pt>
              </c:strCache>
            </c:strRef>
          </c:tx>
          <c:invertIfNegative val="0"/>
          <c:cat>
            <c:strRef>
              <c:f>Totals!$A$32:$A$35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Totals!$B$32:$B$35</c:f>
              <c:numCache>
                <c:formatCode>General</c:formatCode>
                <c:ptCount val="4"/>
                <c:pt idx="0">
                  <c:v>31</c:v>
                </c:pt>
                <c:pt idx="1">
                  <c:v>32</c:v>
                </c:pt>
                <c:pt idx="2">
                  <c:v>88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Totals!$C$31</c:f>
              <c:strCache>
                <c:ptCount val="1"/>
                <c:pt idx="0">
                  <c:v>Sibling Walks</c:v>
                </c:pt>
              </c:strCache>
            </c:strRef>
          </c:tx>
          <c:invertIfNegative val="0"/>
          <c:cat>
            <c:strRef>
              <c:f>Totals!$A$32:$A$35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Totals!$C$32:$C$35</c:f>
              <c:numCache>
                <c:formatCode>General</c:formatCode>
                <c:ptCount val="4"/>
                <c:pt idx="0">
                  <c:v>18</c:v>
                </c:pt>
                <c:pt idx="1">
                  <c:v>32</c:v>
                </c:pt>
                <c:pt idx="2">
                  <c:v>7</c:v>
                </c:pt>
                <c:pt idx="3">
                  <c:v>15</c:v>
                </c:pt>
              </c:numCache>
            </c:numRef>
          </c:val>
        </c:ser>
        <c:ser>
          <c:idx val="2"/>
          <c:order val="2"/>
          <c:tx>
            <c:strRef>
              <c:f>Totals!$D$31</c:f>
              <c:strCache>
                <c:ptCount val="1"/>
                <c:pt idx="0">
                  <c:v>House is Close</c:v>
                </c:pt>
              </c:strCache>
            </c:strRef>
          </c:tx>
          <c:invertIfNegative val="0"/>
          <c:cat>
            <c:strRef>
              <c:f>Totals!$A$32:$A$35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Totals!$D$32:$D$35</c:f>
              <c:numCache>
                <c:formatCode>General</c:formatCode>
                <c:ptCount val="4"/>
                <c:pt idx="0">
                  <c:v>43</c:v>
                </c:pt>
                <c:pt idx="1">
                  <c:v>106</c:v>
                </c:pt>
                <c:pt idx="2">
                  <c:v>115</c:v>
                </c:pt>
                <c:pt idx="3">
                  <c:v>57</c:v>
                </c:pt>
              </c:numCache>
            </c:numRef>
          </c:val>
        </c:ser>
        <c:ser>
          <c:idx val="3"/>
          <c:order val="3"/>
          <c:tx>
            <c:strRef>
              <c:f>Totals!$E$31</c:f>
              <c:strCache>
                <c:ptCount val="1"/>
                <c:pt idx="0">
                  <c:v>Friends Walk</c:v>
                </c:pt>
              </c:strCache>
            </c:strRef>
          </c:tx>
          <c:invertIfNegative val="0"/>
          <c:cat>
            <c:strRef>
              <c:f>Totals!$A$32:$A$35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Totals!$E$32:$E$35</c:f>
              <c:numCache>
                <c:formatCode>General</c:formatCode>
                <c:ptCount val="4"/>
                <c:pt idx="0">
                  <c:v>30</c:v>
                </c:pt>
                <c:pt idx="1">
                  <c:v>6</c:v>
                </c:pt>
                <c:pt idx="2">
                  <c:v>11</c:v>
                </c:pt>
                <c:pt idx="3">
                  <c:v>19</c:v>
                </c:pt>
              </c:numCache>
            </c:numRef>
          </c:val>
        </c:ser>
        <c:ser>
          <c:idx val="4"/>
          <c:order val="4"/>
          <c:tx>
            <c:strRef>
              <c:f>Totals!$F$31</c:f>
              <c:strCache>
                <c:ptCount val="1"/>
                <c:pt idx="0">
                  <c:v>Badges</c:v>
                </c:pt>
              </c:strCache>
            </c:strRef>
          </c:tx>
          <c:invertIfNegative val="0"/>
          <c:cat>
            <c:strRef>
              <c:f>Totals!$A$32:$A$35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Totals!$F$32:$F$35</c:f>
              <c:numCache>
                <c:formatCode>General</c:formatCode>
                <c:ptCount val="4"/>
                <c:pt idx="0">
                  <c:v>29</c:v>
                </c:pt>
                <c:pt idx="1">
                  <c:v>0</c:v>
                </c:pt>
                <c:pt idx="2">
                  <c:v>38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579264"/>
        <c:axId val="109585536"/>
      </c:barChart>
      <c:catAx>
        <c:axId val="10957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School Name</a:t>
                </a:r>
              </a:p>
            </c:rich>
          </c:tx>
          <c:overlay val="0"/>
        </c:title>
        <c:majorTickMark val="out"/>
        <c:minorTickMark val="none"/>
        <c:tickLblPos val="nextTo"/>
        <c:crossAx val="109585536"/>
        <c:crosses val="autoZero"/>
        <c:auto val="1"/>
        <c:lblAlgn val="ctr"/>
        <c:lblOffset val="100"/>
        <c:noMultiLvlLbl val="0"/>
      </c:catAx>
      <c:valAx>
        <c:axId val="109585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Percentage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09579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Totals!$M$29</c:f>
              <c:strCache>
                <c:ptCount val="1"/>
                <c:pt idx="0">
                  <c:v>Parents Walk</c:v>
                </c:pt>
              </c:strCache>
            </c:strRef>
          </c:tx>
          <c:invertIfNegative val="0"/>
          <c:cat>
            <c:strRef>
              <c:f>Totals!$L$30:$L$37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Totals!$M$30:$M$37</c:f>
              <c:numCache>
                <c:formatCode>General</c:formatCode>
                <c:ptCount val="8"/>
                <c:pt idx="0">
                  <c:v>11</c:v>
                </c:pt>
                <c:pt idx="1">
                  <c:v>19</c:v>
                </c:pt>
                <c:pt idx="2">
                  <c:v>14</c:v>
                </c:pt>
                <c:pt idx="3">
                  <c:v>18</c:v>
                </c:pt>
                <c:pt idx="4">
                  <c:v>36</c:v>
                </c:pt>
                <c:pt idx="5">
                  <c:v>34</c:v>
                </c:pt>
                <c:pt idx="6">
                  <c:v>43</c:v>
                </c:pt>
                <c:pt idx="7">
                  <c:v>6</c:v>
                </c:pt>
              </c:numCache>
            </c:numRef>
          </c:val>
        </c:ser>
        <c:ser>
          <c:idx val="1"/>
          <c:order val="1"/>
          <c:tx>
            <c:strRef>
              <c:f>Totals!$N$29</c:f>
              <c:strCache>
                <c:ptCount val="1"/>
                <c:pt idx="0">
                  <c:v>Sibling Walks</c:v>
                </c:pt>
              </c:strCache>
            </c:strRef>
          </c:tx>
          <c:invertIfNegative val="0"/>
          <c:cat>
            <c:strRef>
              <c:f>Totals!$L$30:$L$37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Totals!$N$30:$N$37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9</c:v>
                </c:pt>
                <c:pt idx="3">
                  <c:v>1</c:v>
                </c:pt>
                <c:pt idx="4">
                  <c:v>13</c:v>
                </c:pt>
                <c:pt idx="5">
                  <c:v>5</c:v>
                </c:pt>
                <c:pt idx="6">
                  <c:v>39</c:v>
                </c:pt>
                <c:pt idx="7">
                  <c:v>4</c:v>
                </c:pt>
              </c:numCache>
            </c:numRef>
          </c:val>
        </c:ser>
        <c:ser>
          <c:idx val="2"/>
          <c:order val="2"/>
          <c:tx>
            <c:strRef>
              <c:f>Totals!$O$29</c:f>
              <c:strCache>
                <c:ptCount val="1"/>
                <c:pt idx="0">
                  <c:v>House is Close</c:v>
                </c:pt>
              </c:strCache>
            </c:strRef>
          </c:tx>
          <c:invertIfNegative val="0"/>
          <c:cat>
            <c:strRef>
              <c:f>Totals!$L$30:$L$37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Totals!$O$30:$O$37</c:f>
              <c:numCache>
                <c:formatCode>General</c:formatCode>
                <c:ptCount val="8"/>
                <c:pt idx="0">
                  <c:v>1</c:v>
                </c:pt>
                <c:pt idx="1">
                  <c:v>10</c:v>
                </c:pt>
                <c:pt idx="2">
                  <c:v>53</c:v>
                </c:pt>
                <c:pt idx="3">
                  <c:v>24</c:v>
                </c:pt>
                <c:pt idx="4">
                  <c:v>77</c:v>
                </c:pt>
                <c:pt idx="5">
                  <c:v>30</c:v>
                </c:pt>
                <c:pt idx="6">
                  <c:v>79</c:v>
                </c:pt>
                <c:pt idx="7">
                  <c:v>47</c:v>
                </c:pt>
              </c:numCache>
            </c:numRef>
          </c:val>
        </c:ser>
        <c:ser>
          <c:idx val="3"/>
          <c:order val="3"/>
          <c:tx>
            <c:strRef>
              <c:f>Totals!$P$29</c:f>
              <c:strCache>
                <c:ptCount val="1"/>
                <c:pt idx="0">
                  <c:v>Friends Walk</c:v>
                </c:pt>
              </c:strCache>
            </c:strRef>
          </c:tx>
          <c:invertIfNegative val="0"/>
          <c:cat>
            <c:strRef>
              <c:f>Totals!$L$30:$L$37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Totals!$P$30:$P$37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23</c:v>
                </c:pt>
                <c:pt idx="3">
                  <c:v>0</c:v>
                </c:pt>
                <c:pt idx="4">
                  <c:v>17</c:v>
                </c:pt>
                <c:pt idx="5">
                  <c:v>1</c:v>
                </c:pt>
                <c:pt idx="6">
                  <c:v>17</c:v>
                </c:pt>
                <c:pt idx="7">
                  <c:v>6</c:v>
                </c:pt>
              </c:numCache>
            </c:numRef>
          </c:val>
        </c:ser>
        <c:ser>
          <c:idx val="4"/>
          <c:order val="4"/>
          <c:tx>
            <c:strRef>
              <c:f>Totals!$Q$29</c:f>
              <c:strCache>
                <c:ptCount val="1"/>
                <c:pt idx="0">
                  <c:v>Badges</c:v>
                </c:pt>
              </c:strCache>
            </c:strRef>
          </c:tx>
          <c:invertIfNegative val="0"/>
          <c:cat>
            <c:strRef>
              <c:f>Totals!$L$30:$L$37</c:f>
              <c:strCache>
                <c:ptCount val="8"/>
                <c:pt idx="0">
                  <c:v>Nursery </c:v>
                </c:pt>
                <c:pt idx="1">
                  <c:v>Reception</c:v>
                </c:pt>
                <c:pt idx="2">
                  <c:v>Year 1 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Totals!$Q$30:$Q$37</c:f>
              <c:numCache>
                <c:formatCode>General</c:formatCode>
                <c:ptCount val="8"/>
                <c:pt idx="0">
                  <c:v>0</c:v>
                </c:pt>
                <c:pt idx="1">
                  <c:v>11</c:v>
                </c:pt>
                <c:pt idx="2">
                  <c:v>22</c:v>
                </c:pt>
                <c:pt idx="3">
                  <c:v>14</c:v>
                </c:pt>
                <c:pt idx="4">
                  <c:v>3</c:v>
                </c:pt>
                <c:pt idx="5">
                  <c:v>2</c:v>
                </c:pt>
                <c:pt idx="6">
                  <c:v>14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244608"/>
        <c:axId val="110246528"/>
      </c:barChart>
      <c:catAx>
        <c:axId val="11024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 Year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0246528"/>
        <c:crosses val="autoZero"/>
        <c:auto val="1"/>
        <c:lblAlgn val="ctr"/>
        <c:lblOffset val="100"/>
        <c:noMultiLvlLbl val="0"/>
      </c:catAx>
      <c:valAx>
        <c:axId val="110246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Percentage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0244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Totals!$B$38</c:f>
              <c:strCache>
                <c:ptCount val="1"/>
                <c:pt idx="0">
                  <c:v>Too Many Cars on Road</c:v>
                </c:pt>
              </c:strCache>
            </c:strRef>
          </c:tx>
          <c:invertIfNegative val="0"/>
          <c:cat>
            <c:strRef>
              <c:f>Totals!$A$39:$A$42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Totals!$B$39:$B$42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</c:numCache>
            </c:numRef>
          </c:val>
        </c:ser>
        <c:ser>
          <c:idx val="1"/>
          <c:order val="1"/>
          <c:tx>
            <c:strRef>
              <c:f>Totals!$C$38</c:f>
              <c:strCache>
                <c:ptCount val="1"/>
                <c:pt idx="0">
                  <c:v>Parents Drive</c:v>
                </c:pt>
              </c:strCache>
            </c:strRef>
          </c:tx>
          <c:invertIfNegative val="0"/>
          <c:cat>
            <c:strRef>
              <c:f>Totals!$A$39:$A$42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Totals!$C$39:$C$42</c:f>
              <c:numCache>
                <c:formatCode>General</c:formatCode>
                <c:ptCount val="4"/>
                <c:pt idx="0">
                  <c:v>18</c:v>
                </c:pt>
                <c:pt idx="1">
                  <c:v>17</c:v>
                </c:pt>
                <c:pt idx="2">
                  <c:v>74</c:v>
                </c:pt>
                <c:pt idx="3">
                  <c:v>14</c:v>
                </c:pt>
              </c:numCache>
            </c:numRef>
          </c:val>
        </c:ser>
        <c:ser>
          <c:idx val="2"/>
          <c:order val="2"/>
          <c:tx>
            <c:strRef>
              <c:f>Totals!$D$38</c:f>
              <c:strCache>
                <c:ptCount val="1"/>
                <c:pt idx="0">
                  <c:v>Not Allowed Alone</c:v>
                </c:pt>
              </c:strCache>
            </c:strRef>
          </c:tx>
          <c:invertIfNegative val="0"/>
          <c:cat>
            <c:strRef>
              <c:f>Totals!$A$39:$A$42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Totals!$D$39:$D$42</c:f>
              <c:numCache>
                <c:formatCode>General</c:formatCode>
                <c:ptCount val="4"/>
                <c:pt idx="0">
                  <c:v>14</c:v>
                </c:pt>
                <c:pt idx="1">
                  <c:v>10</c:v>
                </c:pt>
                <c:pt idx="2">
                  <c:v>24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Totals!$E$38</c:f>
              <c:strCache>
                <c:ptCount val="1"/>
                <c:pt idx="0">
                  <c:v>Live Far Away</c:v>
                </c:pt>
              </c:strCache>
            </c:strRef>
          </c:tx>
          <c:invertIfNegative val="0"/>
          <c:cat>
            <c:strRef>
              <c:f>Totals!$A$39:$A$42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Totals!$E$39:$E$42</c:f>
              <c:numCache>
                <c:formatCode>General</c:formatCode>
                <c:ptCount val="4"/>
                <c:pt idx="0">
                  <c:v>24</c:v>
                </c:pt>
                <c:pt idx="1">
                  <c:v>61</c:v>
                </c:pt>
                <c:pt idx="2">
                  <c:v>94</c:v>
                </c:pt>
                <c:pt idx="3">
                  <c:v>17</c:v>
                </c:pt>
              </c:numCache>
            </c:numRef>
          </c:val>
        </c:ser>
        <c:ser>
          <c:idx val="4"/>
          <c:order val="4"/>
          <c:tx>
            <c:strRef>
              <c:f>Totals!$F$38</c:f>
              <c:strCache>
                <c:ptCount val="1"/>
                <c:pt idx="0">
                  <c:v>Don't Want to</c:v>
                </c:pt>
              </c:strCache>
            </c:strRef>
          </c:tx>
          <c:invertIfNegative val="0"/>
          <c:cat>
            <c:strRef>
              <c:f>Totals!$A$39:$A$42</c:f>
              <c:strCache>
                <c:ptCount val="4"/>
                <c:pt idx="0">
                  <c:v>Atwood</c:v>
                </c:pt>
                <c:pt idx="1">
                  <c:v>Courtwood</c:v>
                </c:pt>
                <c:pt idx="2">
                  <c:v>Keston</c:v>
                </c:pt>
                <c:pt idx="3">
                  <c:v>Parish Church</c:v>
                </c:pt>
              </c:strCache>
            </c:strRef>
          </c:cat>
          <c:val>
            <c:numRef>
              <c:f>Totals!$F$39:$F$42</c:f>
              <c:numCache>
                <c:formatCode>General</c:formatCode>
                <c:ptCount val="4"/>
                <c:pt idx="0">
                  <c:v>19</c:v>
                </c:pt>
                <c:pt idx="1">
                  <c:v>4</c:v>
                </c:pt>
                <c:pt idx="2">
                  <c:v>15</c:v>
                </c:pt>
                <c:pt idx="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326144"/>
        <c:axId val="110328064"/>
      </c:barChart>
      <c:catAx>
        <c:axId val="11032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School Name</a:t>
                </a:r>
              </a:p>
            </c:rich>
          </c:tx>
          <c:overlay val="0"/>
        </c:title>
        <c:majorTickMark val="out"/>
        <c:minorTickMark val="none"/>
        <c:tickLblPos val="nextTo"/>
        <c:crossAx val="110328064"/>
        <c:crosses val="autoZero"/>
        <c:auto val="1"/>
        <c:lblAlgn val="ctr"/>
        <c:lblOffset val="100"/>
        <c:noMultiLvlLbl val="0"/>
      </c:catAx>
      <c:valAx>
        <c:axId val="110328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Percentage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0326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06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06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6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6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06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0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10" Type="http://schemas.openxmlformats.org/officeDocument/2006/relationships/chart" Target="../charts/chart55.xml"/><Relationship Id="rId4" Type="http://schemas.openxmlformats.org/officeDocument/2006/relationships/chart" Target="../charts/chart49.xml"/><Relationship Id="rId9" Type="http://schemas.openxmlformats.org/officeDocument/2006/relationships/chart" Target="../charts/chart5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71344" cy="6299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71344" cy="6299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0</xdr:rowOff>
    </xdr:from>
    <xdr:to>
      <xdr:col>15</xdr:col>
      <xdr:colOff>473529</xdr:colOff>
      <xdr:row>12</xdr:row>
      <xdr:rowOff>186288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12</xdr:row>
      <xdr:rowOff>185739</xdr:rowOff>
    </xdr:from>
    <xdr:to>
      <xdr:col>15</xdr:col>
      <xdr:colOff>473529</xdr:colOff>
      <xdr:row>25</xdr:row>
      <xdr:rowOff>181527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25</xdr:row>
      <xdr:rowOff>185738</xdr:rowOff>
    </xdr:from>
    <xdr:to>
      <xdr:col>15</xdr:col>
      <xdr:colOff>464004</xdr:colOff>
      <xdr:row>38</xdr:row>
      <xdr:rowOff>181526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38</xdr:row>
      <xdr:rowOff>185738</xdr:rowOff>
    </xdr:from>
    <xdr:to>
      <xdr:col>15</xdr:col>
      <xdr:colOff>464004</xdr:colOff>
      <xdr:row>51</xdr:row>
      <xdr:rowOff>181526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51</xdr:row>
      <xdr:rowOff>185738</xdr:rowOff>
    </xdr:from>
    <xdr:to>
      <xdr:col>15</xdr:col>
      <xdr:colOff>464004</xdr:colOff>
      <xdr:row>64</xdr:row>
      <xdr:rowOff>181526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64</xdr:row>
      <xdr:rowOff>185738</xdr:rowOff>
    </xdr:from>
    <xdr:to>
      <xdr:col>15</xdr:col>
      <xdr:colOff>464004</xdr:colOff>
      <xdr:row>77</xdr:row>
      <xdr:rowOff>181526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77</xdr:row>
      <xdr:rowOff>185738</xdr:rowOff>
    </xdr:from>
    <xdr:to>
      <xdr:col>15</xdr:col>
      <xdr:colOff>464004</xdr:colOff>
      <xdr:row>90</xdr:row>
      <xdr:rowOff>181526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90</xdr:row>
      <xdr:rowOff>185738</xdr:rowOff>
    </xdr:from>
    <xdr:to>
      <xdr:col>15</xdr:col>
      <xdr:colOff>464004</xdr:colOff>
      <xdr:row>103</xdr:row>
      <xdr:rowOff>181526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114</xdr:row>
      <xdr:rowOff>185738</xdr:rowOff>
    </xdr:from>
    <xdr:to>
      <xdr:col>15</xdr:col>
      <xdr:colOff>464004</xdr:colOff>
      <xdr:row>127</xdr:row>
      <xdr:rowOff>181526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0</xdr:rowOff>
    </xdr:from>
    <xdr:to>
      <xdr:col>15</xdr:col>
      <xdr:colOff>462396</xdr:colOff>
      <xdr:row>12</xdr:row>
      <xdr:rowOff>186288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452871</xdr:colOff>
      <xdr:row>6</xdr:row>
      <xdr:rowOff>4764</xdr:rowOff>
    </xdr:from>
    <xdr:to>
      <xdr:col>22</xdr:col>
      <xdr:colOff>294409</xdr:colOff>
      <xdr:row>19</xdr:row>
      <xdr:rowOff>552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12</xdr:row>
      <xdr:rowOff>176213</xdr:rowOff>
    </xdr:from>
    <xdr:to>
      <xdr:col>15</xdr:col>
      <xdr:colOff>462396</xdr:colOff>
      <xdr:row>25</xdr:row>
      <xdr:rowOff>172001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452871</xdr:colOff>
      <xdr:row>18</xdr:row>
      <xdr:rowOff>176213</xdr:rowOff>
    </xdr:from>
    <xdr:to>
      <xdr:col>22</xdr:col>
      <xdr:colOff>294409</xdr:colOff>
      <xdr:row>31</xdr:row>
      <xdr:rowOff>172001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</xdr:colOff>
      <xdr:row>25</xdr:row>
      <xdr:rowOff>166688</xdr:rowOff>
    </xdr:from>
    <xdr:to>
      <xdr:col>15</xdr:col>
      <xdr:colOff>462396</xdr:colOff>
      <xdr:row>38</xdr:row>
      <xdr:rowOff>162476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452871</xdr:colOff>
      <xdr:row>31</xdr:row>
      <xdr:rowOff>166688</xdr:rowOff>
    </xdr:from>
    <xdr:to>
      <xdr:col>22</xdr:col>
      <xdr:colOff>294409</xdr:colOff>
      <xdr:row>44</xdr:row>
      <xdr:rowOff>162476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15</xdr:col>
      <xdr:colOff>452871</xdr:colOff>
      <xdr:row>60</xdr:row>
      <xdr:rowOff>186288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469900</xdr:colOff>
      <xdr:row>0</xdr:row>
      <xdr:rowOff>0</xdr:rowOff>
    </xdr:from>
    <xdr:to>
      <xdr:col>18</xdr:col>
      <xdr:colOff>298450</xdr:colOff>
      <xdr:row>12</xdr:row>
      <xdr:rowOff>186288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317500</xdr:colOff>
      <xdr:row>9</xdr:row>
      <xdr:rowOff>4764</xdr:rowOff>
    </xdr:from>
    <xdr:to>
      <xdr:col>25</xdr:col>
      <xdr:colOff>155575</xdr:colOff>
      <xdr:row>22</xdr:row>
      <xdr:rowOff>552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469900</xdr:colOff>
      <xdr:row>17</xdr:row>
      <xdr:rowOff>185738</xdr:rowOff>
    </xdr:from>
    <xdr:to>
      <xdr:col>18</xdr:col>
      <xdr:colOff>298450</xdr:colOff>
      <xdr:row>30</xdr:row>
      <xdr:rowOff>181526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482600</xdr:colOff>
      <xdr:row>25</xdr:row>
      <xdr:rowOff>160338</xdr:rowOff>
    </xdr:from>
    <xdr:to>
      <xdr:col>30</xdr:col>
      <xdr:colOff>158750</xdr:colOff>
      <xdr:row>42</xdr:row>
      <xdr:rowOff>158750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469900</xdr:colOff>
      <xdr:row>35</xdr:row>
      <xdr:rowOff>185738</xdr:rowOff>
    </xdr:from>
    <xdr:to>
      <xdr:col>18</xdr:col>
      <xdr:colOff>298450</xdr:colOff>
      <xdr:row>48</xdr:row>
      <xdr:rowOff>181526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307975</xdr:colOff>
      <xdr:row>44</xdr:row>
      <xdr:rowOff>176213</xdr:rowOff>
    </xdr:from>
    <xdr:to>
      <xdr:col>25</xdr:col>
      <xdr:colOff>146050</xdr:colOff>
      <xdr:row>57</xdr:row>
      <xdr:rowOff>172001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54</xdr:row>
      <xdr:rowOff>14287</xdr:rowOff>
    </xdr:from>
    <xdr:to>
      <xdr:col>17</xdr:col>
      <xdr:colOff>74083</xdr:colOff>
      <xdr:row>71</xdr:row>
      <xdr:rowOff>137583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298450</xdr:colOff>
      <xdr:row>62</xdr:row>
      <xdr:rowOff>185738</xdr:rowOff>
    </xdr:from>
    <xdr:to>
      <xdr:col>25</xdr:col>
      <xdr:colOff>136525</xdr:colOff>
      <xdr:row>75</xdr:row>
      <xdr:rowOff>181526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469900</xdr:colOff>
      <xdr:row>76</xdr:row>
      <xdr:rowOff>4763</xdr:rowOff>
    </xdr:from>
    <xdr:to>
      <xdr:col>18</xdr:col>
      <xdr:colOff>298450</xdr:colOff>
      <xdr:row>89</xdr:row>
      <xdr:rowOff>551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0</xdr:row>
      <xdr:rowOff>0</xdr:rowOff>
    </xdr:from>
    <xdr:to>
      <xdr:col>18</xdr:col>
      <xdr:colOff>19050</xdr:colOff>
      <xdr:row>12</xdr:row>
      <xdr:rowOff>186288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166689</xdr:rowOff>
    </xdr:from>
    <xdr:to>
      <xdr:col>18</xdr:col>
      <xdr:colOff>9525</xdr:colOff>
      <xdr:row>31</xdr:row>
      <xdr:rowOff>162477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</xdr:colOff>
      <xdr:row>37</xdr:row>
      <xdr:rowOff>166688</xdr:rowOff>
    </xdr:from>
    <xdr:to>
      <xdr:col>18</xdr:col>
      <xdr:colOff>19050</xdr:colOff>
      <xdr:row>50</xdr:row>
      <xdr:rowOff>162476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28575</xdr:colOff>
      <xdr:row>56</xdr:row>
      <xdr:rowOff>176213</xdr:rowOff>
    </xdr:from>
    <xdr:to>
      <xdr:col>18</xdr:col>
      <xdr:colOff>19050</xdr:colOff>
      <xdr:row>69</xdr:row>
      <xdr:rowOff>172001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19050</xdr:colOff>
      <xdr:row>75</xdr:row>
      <xdr:rowOff>185738</xdr:rowOff>
    </xdr:from>
    <xdr:to>
      <xdr:col>18</xdr:col>
      <xdr:colOff>19050</xdr:colOff>
      <xdr:row>88</xdr:row>
      <xdr:rowOff>181526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28575</xdr:colOff>
      <xdr:row>94</xdr:row>
      <xdr:rowOff>185738</xdr:rowOff>
    </xdr:from>
    <xdr:to>
      <xdr:col>18</xdr:col>
      <xdr:colOff>19050</xdr:colOff>
      <xdr:row>107</xdr:row>
      <xdr:rowOff>181526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9525</xdr:colOff>
      <xdr:row>113</xdr:row>
      <xdr:rowOff>176213</xdr:rowOff>
    </xdr:from>
    <xdr:to>
      <xdr:col>18</xdr:col>
      <xdr:colOff>19050</xdr:colOff>
      <xdr:row>126</xdr:row>
      <xdr:rowOff>172001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19050</xdr:colOff>
      <xdr:row>133</xdr:row>
      <xdr:rowOff>0</xdr:rowOff>
    </xdr:from>
    <xdr:to>
      <xdr:col>18</xdr:col>
      <xdr:colOff>9525</xdr:colOff>
      <xdr:row>145</xdr:row>
      <xdr:rowOff>186288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9525</xdr:colOff>
      <xdr:row>152</xdr:row>
      <xdr:rowOff>9525</xdr:rowOff>
    </xdr:from>
    <xdr:to>
      <xdr:col>18</xdr:col>
      <xdr:colOff>9525</xdr:colOff>
      <xdr:row>165</xdr:row>
      <xdr:rowOff>5313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19050</xdr:colOff>
      <xdr:row>171</xdr:row>
      <xdr:rowOff>9525</xdr:rowOff>
    </xdr:from>
    <xdr:to>
      <xdr:col>18</xdr:col>
      <xdr:colOff>19050</xdr:colOff>
      <xdr:row>184</xdr:row>
      <xdr:rowOff>5313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</xdr:colOff>
      <xdr:row>49</xdr:row>
      <xdr:rowOff>90487</xdr:rowOff>
    </xdr:from>
    <xdr:to>
      <xdr:col>25</xdr:col>
      <xdr:colOff>466725</xdr:colOff>
      <xdr:row>63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1344" cy="6299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1344" cy="6299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1344" cy="6299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1344" cy="6299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W.Worcester/AppData/Local/Microsoft/Windows/Temporary%20Internet%20Files/Content.IE5/101KSQRK/Student%20survey%20data%20-%20with%20axis%20tit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"/>
      <sheetName val="Q1 (2)"/>
      <sheetName val="Q2"/>
      <sheetName val="Q3"/>
      <sheetName val="Q4"/>
      <sheetName val="Q4 (2)"/>
      <sheetName val="Q5"/>
      <sheetName val="Q5 (2)"/>
      <sheetName val="Q6"/>
      <sheetName val="Q6 (2)"/>
      <sheetName val="Q7"/>
      <sheetName val="Q8"/>
      <sheetName val="Q8 (2)"/>
      <sheetName val="Q9"/>
      <sheetName val="Q9 (2)"/>
      <sheetName val="Q10"/>
      <sheetName val="Q10 (2)"/>
      <sheetName val="Q11"/>
      <sheetName val="Q11 (2)"/>
      <sheetName val="Q12"/>
      <sheetName val="Broadmead Primary"/>
      <sheetName val="Courtwood"/>
      <sheetName val="AtwoodPrimary"/>
      <sheetName val="Parish Church Junior"/>
      <sheetName val="Keston Primary"/>
      <sheetName val="Tot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walk</v>
          </cell>
          <cell r="C2" t="str">
            <v>cycle</v>
          </cell>
          <cell r="D2" t="str">
            <v>car</v>
          </cell>
          <cell r="E2" t="str">
            <v>scooter</v>
          </cell>
          <cell r="F2" t="str">
            <v>bus</v>
          </cell>
          <cell r="G2" t="str">
            <v>tram</v>
          </cell>
        </row>
        <row r="3">
          <cell r="A3" t="str">
            <v>Year 1</v>
          </cell>
          <cell r="B3">
            <v>17</v>
          </cell>
          <cell r="C3">
            <v>1</v>
          </cell>
          <cell r="D3">
            <v>10</v>
          </cell>
          <cell r="E3">
            <v>0</v>
          </cell>
          <cell r="F3">
            <v>1</v>
          </cell>
          <cell r="G3">
            <v>0</v>
          </cell>
        </row>
        <row r="4">
          <cell r="A4" t="str">
            <v>Year 2</v>
          </cell>
          <cell r="B4">
            <v>14</v>
          </cell>
          <cell r="C4">
            <v>1</v>
          </cell>
          <cell r="D4">
            <v>13</v>
          </cell>
          <cell r="E4">
            <v>0</v>
          </cell>
          <cell r="F4">
            <v>1</v>
          </cell>
          <cell r="G4">
            <v>0</v>
          </cell>
        </row>
        <row r="5">
          <cell r="A5" t="str">
            <v>Year 3</v>
          </cell>
          <cell r="B5">
            <v>13</v>
          </cell>
          <cell r="C5">
            <v>1</v>
          </cell>
          <cell r="D5">
            <v>13</v>
          </cell>
          <cell r="E5">
            <v>0</v>
          </cell>
          <cell r="F5">
            <v>1</v>
          </cell>
          <cell r="G5">
            <v>0</v>
          </cell>
        </row>
        <row r="6">
          <cell r="A6" t="str">
            <v>Year 3B</v>
          </cell>
          <cell r="B6">
            <v>14</v>
          </cell>
          <cell r="C6">
            <v>0</v>
          </cell>
          <cell r="D6">
            <v>14</v>
          </cell>
          <cell r="E6">
            <v>0</v>
          </cell>
          <cell r="F6">
            <v>1</v>
          </cell>
          <cell r="G6">
            <v>0</v>
          </cell>
        </row>
        <row r="7">
          <cell r="A7" t="str">
            <v>Year 4</v>
          </cell>
          <cell r="B7">
            <v>13</v>
          </cell>
          <cell r="C7">
            <v>0</v>
          </cell>
          <cell r="D7">
            <v>15</v>
          </cell>
          <cell r="E7">
            <v>0</v>
          </cell>
          <cell r="F7">
            <v>1</v>
          </cell>
          <cell r="G7">
            <v>0</v>
          </cell>
        </row>
        <row r="8">
          <cell r="A8" t="str">
            <v>Year 4B</v>
          </cell>
          <cell r="B8">
            <v>14</v>
          </cell>
          <cell r="C8">
            <v>0</v>
          </cell>
          <cell r="D8">
            <v>9</v>
          </cell>
          <cell r="E8">
            <v>2</v>
          </cell>
          <cell r="F8">
            <v>0</v>
          </cell>
          <cell r="G8">
            <v>0</v>
          </cell>
        </row>
        <row r="9">
          <cell r="A9" t="str">
            <v>Year 5</v>
          </cell>
          <cell r="B9">
            <v>16</v>
          </cell>
          <cell r="C9">
            <v>0</v>
          </cell>
          <cell r="D9">
            <v>12</v>
          </cell>
          <cell r="E9">
            <v>0</v>
          </cell>
          <cell r="F9">
            <v>2</v>
          </cell>
          <cell r="G9">
            <v>0</v>
          </cell>
        </row>
        <row r="10">
          <cell r="A10" t="str">
            <v>Year 6</v>
          </cell>
          <cell r="B10">
            <v>13</v>
          </cell>
          <cell r="C10">
            <v>0</v>
          </cell>
          <cell r="D10">
            <v>13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Year 6B</v>
          </cell>
          <cell r="B11">
            <v>14</v>
          </cell>
          <cell r="C11">
            <v>0</v>
          </cell>
          <cell r="D11">
            <v>13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Total</v>
          </cell>
          <cell r="B12">
            <v>128</v>
          </cell>
          <cell r="C12">
            <v>3</v>
          </cell>
          <cell r="D12">
            <v>112</v>
          </cell>
          <cell r="E12">
            <v>2</v>
          </cell>
          <cell r="F12">
            <v>7</v>
          </cell>
          <cell r="G12">
            <v>0</v>
          </cell>
        </row>
        <row r="15">
          <cell r="B15">
            <v>0</v>
          </cell>
          <cell r="C15" t="str">
            <v>1-2</v>
          </cell>
          <cell r="D15" t="str">
            <v>2-3</v>
          </cell>
          <cell r="E15">
            <v>5</v>
          </cell>
        </row>
        <row r="16">
          <cell r="A16" t="str">
            <v>Year 1</v>
          </cell>
          <cell r="B16">
            <v>15</v>
          </cell>
          <cell r="C16">
            <v>3</v>
          </cell>
          <cell r="D16">
            <v>4</v>
          </cell>
          <cell r="E16">
            <v>7</v>
          </cell>
        </row>
        <row r="17">
          <cell r="A17" t="str">
            <v>Year 2</v>
          </cell>
          <cell r="B17">
            <v>7</v>
          </cell>
          <cell r="C17">
            <v>5</v>
          </cell>
          <cell r="D17">
            <v>6</v>
          </cell>
          <cell r="E17">
            <v>7</v>
          </cell>
        </row>
        <row r="18">
          <cell r="A18" t="str">
            <v>Year 3</v>
          </cell>
          <cell r="B18">
            <v>7</v>
          </cell>
          <cell r="C18">
            <v>6</v>
          </cell>
          <cell r="D18">
            <v>3</v>
          </cell>
          <cell r="E18">
            <v>7</v>
          </cell>
        </row>
        <row r="19">
          <cell r="A19" t="str">
            <v>Year 3B</v>
          </cell>
          <cell r="B19">
            <v>3</v>
          </cell>
          <cell r="C19">
            <v>8</v>
          </cell>
          <cell r="D19">
            <v>9</v>
          </cell>
          <cell r="E19">
            <v>4</v>
          </cell>
        </row>
        <row r="20">
          <cell r="A20" t="str">
            <v>Year 4</v>
          </cell>
          <cell r="B20">
            <v>3</v>
          </cell>
          <cell r="C20">
            <v>9</v>
          </cell>
          <cell r="D20">
            <v>8</v>
          </cell>
          <cell r="E20">
            <v>3</v>
          </cell>
        </row>
        <row r="21">
          <cell r="A21" t="str">
            <v>Year 4B</v>
          </cell>
          <cell r="B21">
            <v>5</v>
          </cell>
          <cell r="C21">
            <v>17</v>
          </cell>
          <cell r="D21">
            <v>7</v>
          </cell>
          <cell r="E21">
            <v>0</v>
          </cell>
        </row>
        <row r="22">
          <cell r="A22" t="str">
            <v>Year 5</v>
          </cell>
          <cell r="B22">
            <v>2</v>
          </cell>
          <cell r="C22">
            <v>11</v>
          </cell>
          <cell r="D22">
            <v>13</v>
          </cell>
          <cell r="E22">
            <v>1</v>
          </cell>
        </row>
        <row r="23">
          <cell r="A23" t="str">
            <v>Year 6</v>
          </cell>
          <cell r="B23">
            <v>3</v>
          </cell>
          <cell r="C23">
            <v>13</v>
          </cell>
          <cell r="D23">
            <v>2</v>
          </cell>
          <cell r="E23">
            <v>7</v>
          </cell>
        </row>
        <row r="24">
          <cell r="A24" t="str">
            <v>Year 6B</v>
          </cell>
          <cell r="B24">
            <v>3</v>
          </cell>
          <cell r="C24">
            <v>13</v>
          </cell>
          <cell r="D24">
            <v>2</v>
          </cell>
          <cell r="E24">
            <v>7</v>
          </cell>
        </row>
        <row r="25">
          <cell r="A25" t="str">
            <v>Total</v>
          </cell>
          <cell r="B25">
            <v>48</v>
          </cell>
          <cell r="C25">
            <v>85</v>
          </cell>
          <cell r="D25">
            <v>54</v>
          </cell>
          <cell r="E25">
            <v>43</v>
          </cell>
        </row>
        <row r="28">
          <cell r="B28" t="str">
            <v>a lot</v>
          </cell>
          <cell r="C28" t="str">
            <v xml:space="preserve">a little </v>
          </cell>
          <cell r="D28" t="str">
            <v>not at all</v>
          </cell>
        </row>
        <row r="29">
          <cell r="A29" t="str">
            <v>Year 1</v>
          </cell>
          <cell r="B29">
            <v>20</v>
          </cell>
          <cell r="C29">
            <v>3</v>
          </cell>
          <cell r="D29">
            <v>6</v>
          </cell>
        </row>
        <row r="30">
          <cell r="A30" t="str">
            <v>Year 2</v>
          </cell>
          <cell r="B30">
            <v>27</v>
          </cell>
          <cell r="C30">
            <v>3</v>
          </cell>
          <cell r="D30">
            <v>0</v>
          </cell>
        </row>
        <row r="31">
          <cell r="A31" t="str">
            <v>Year 3</v>
          </cell>
          <cell r="B31">
            <v>26</v>
          </cell>
          <cell r="C31">
            <v>3</v>
          </cell>
          <cell r="D31">
            <v>0</v>
          </cell>
        </row>
        <row r="32">
          <cell r="A32" t="str">
            <v>Year 3B</v>
          </cell>
          <cell r="B32">
            <v>25</v>
          </cell>
          <cell r="C32">
            <v>4</v>
          </cell>
          <cell r="D32">
            <v>0</v>
          </cell>
        </row>
        <row r="33">
          <cell r="A33" t="str">
            <v>Year 4</v>
          </cell>
          <cell r="B33">
            <v>25</v>
          </cell>
          <cell r="C33">
            <v>4</v>
          </cell>
          <cell r="D33">
            <v>0</v>
          </cell>
        </row>
        <row r="34">
          <cell r="A34" t="str">
            <v>Year 4B</v>
          </cell>
          <cell r="B34">
            <v>24</v>
          </cell>
          <cell r="C34">
            <v>2</v>
          </cell>
          <cell r="D34">
            <v>2</v>
          </cell>
        </row>
        <row r="35">
          <cell r="A35" t="str">
            <v>Year 5</v>
          </cell>
          <cell r="B35">
            <v>21</v>
          </cell>
          <cell r="C35">
            <v>6</v>
          </cell>
          <cell r="D35">
            <v>1</v>
          </cell>
        </row>
        <row r="36">
          <cell r="A36" t="str">
            <v>Year 6</v>
          </cell>
          <cell r="B36">
            <v>23</v>
          </cell>
          <cell r="C36">
            <v>1</v>
          </cell>
          <cell r="D36">
            <v>1</v>
          </cell>
        </row>
        <row r="37">
          <cell r="A37" t="str">
            <v>Year 6B</v>
          </cell>
          <cell r="B37">
            <v>24</v>
          </cell>
          <cell r="C37">
            <v>1</v>
          </cell>
          <cell r="D37">
            <v>1</v>
          </cell>
        </row>
        <row r="38">
          <cell r="A38" t="str">
            <v>Total</v>
          </cell>
          <cell r="B38">
            <v>215</v>
          </cell>
          <cell r="C38">
            <v>27</v>
          </cell>
          <cell r="D38">
            <v>11</v>
          </cell>
        </row>
        <row r="41">
          <cell r="B41">
            <v>0</v>
          </cell>
          <cell r="C41" t="str">
            <v>1-2</v>
          </cell>
          <cell r="D41" t="str">
            <v>2-3</v>
          </cell>
          <cell r="E41">
            <v>5</v>
          </cell>
        </row>
        <row r="42">
          <cell r="A42" t="str">
            <v>Year 1</v>
          </cell>
          <cell r="B42">
            <v>7</v>
          </cell>
          <cell r="C42">
            <v>4</v>
          </cell>
          <cell r="D42">
            <v>5</v>
          </cell>
          <cell r="E42">
            <v>13</v>
          </cell>
        </row>
        <row r="43">
          <cell r="A43" t="str">
            <v>Year 2</v>
          </cell>
          <cell r="B43">
            <v>8</v>
          </cell>
          <cell r="C43">
            <v>0</v>
          </cell>
          <cell r="D43">
            <v>5</v>
          </cell>
          <cell r="E43">
            <v>13</v>
          </cell>
        </row>
        <row r="44">
          <cell r="A44" t="str">
            <v>Year 3</v>
          </cell>
          <cell r="B44">
            <v>7</v>
          </cell>
          <cell r="C44">
            <v>0</v>
          </cell>
          <cell r="D44">
            <v>6</v>
          </cell>
          <cell r="E44">
            <v>14</v>
          </cell>
        </row>
        <row r="45">
          <cell r="A45" t="str">
            <v>Year 3B</v>
          </cell>
          <cell r="B45">
            <v>10</v>
          </cell>
          <cell r="C45">
            <v>4</v>
          </cell>
          <cell r="D45">
            <v>7</v>
          </cell>
          <cell r="E45">
            <v>8</v>
          </cell>
        </row>
        <row r="46">
          <cell r="A46" t="str">
            <v>Year 4</v>
          </cell>
          <cell r="B46">
            <v>11</v>
          </cell>
          <cell r="C46">
            <v>4</v>
          </cell>
          <cell r="D46">
            <v>7</v>
          </cell>
          <cell r="E46">
            <v>7</v>
          </cell>
        </row>
        <row r="47">
          <cell r="A47" t="str">
            <v>Year 4B</v>
          </cell>
          <cell r="B47">
            <v>5</v>
          </cell>
          <cell r="C47">
            <v>4</v>
          </cell>
          <cell r="D47">
            <v>6</v>
          </cell>
          <cell r="E47">
            <v>8</v>
          </cell>
        </row>
        <row r="48">
          <cell r="A48" t="str">
            <v>Year 5</v>
          </cell>
          <cell r="B48">
            <v>5</v>
          </cell>
          <cell r="C48">
            <v>4</v>
          </cell>
          <cell r="D48">
            <v>8</v>
          </cell>
          <cell r="E48">
            <v>10</v>
          </cell>
        </row>
        <row r="49">
          <cell r="A49" t="str">
            <v>Year 6</v>
          </cell>
          <cell r="B49">
            <v>9</v>
          </cell>
          <cell r="C49">
            <v>5</v>
          </cell>
          <cell r="D49">
            <v>2</v>
          </cell>
          <cell r="E49">
            <v>10</v>
          </cell>
        </row>
        <row r="50">
          <cell r="A50" t="str">
            <v>Year 6B</v>
          </cell>
          <cell r="B50">
            <v>10</v>
          </cell>
          <cell r="C50">
            <v>4</v>
          </cell>
          <cell r="D50">
            <v>2</v>
          </cell>
          <cell r="E50">
            <v>10</v>
          </cell>
        </row>
        <row r="51">
          <cell r="A51" t="str">
            <v>Total</v>
          </cell>
          <cell r="B51">
            <v>72</v>
          </cell>
          <cell r="C51">
            <v>29</v>
          </cell>
          <cell r="D51">
            <v>48</v>
          </cell>
          <cell r="E51">
            <v>93</v>
          </cell>
        </row>
        <row r="54">
          <cell r="B54" t="str">
            <v>parents walk</v>
          </cell>
          <cell r="C54" t="str">
            <v>sibling walks</v>
          </cell>
          <cell r="D54" t="str">
            <v>house is close</v>
          </cell>
          <cell r="E54" t="str">
            <v>friends walk</v>
          </cell>
        </row>
        <row r="55">
          <cell r="A55" t="str">
            <v>Year 1</v>
          </cell>
          <cell r="B55">
            <v>0</v>
          </cell>
          <cell r="C55">
            <v>0</v>
          </cell>
          <cell r="D55">
            <v>17</v>
          </cell>
          <cell r="E55">
            <v>0</v>
          </cell>
        </row>
        <row r="56">
          <cell r="A56" t="str">
            <v>Year 2</v>
          </cell>
          <cell r="B56">
            <v>2</v>
          </cell>
          <cell r="C56">
            <v>1</v>
          </cell>
          <cell r="D56">
            <v>12</v>
          </cell>
          <cell r="E56">
            <v>0</v>
          </cell>
        </row>
        <row r="57">
          <cell r="A57" t="str">
            <v>Year 3</v>
          </cell>
          <cell r="B57">
            <v>1</v>
          </cell>
          <cell r="C57">
            <v>1</v>
          </cell>
          <cell r="D57">
            <v>12</v>
          </cell>
          <cell r="E57">
            <v>0</v>
          </cell>
        </row>
        <row r="58">
          <cell r="A58" t="str">
            <v>Year 3B</v>
          </cell>
          <cell r="B58">
            <v>4</v>
          </cell>
          <cell r="C58">
            <v>1</v>
          </cell>
          <cell r="D58">
            <v>13</v>
          </cell>
          <cell r="E58">
            <v>1</v>
          </cell>
        </row>
        <row r="59">
          <cell r="A59" t="str">
            <v>Year 4</v>
          </cell>
          <cell r="B59">
            <v>4</v>
          </cell>
          <cell r="C59">
            <v>1</v>
          </cell>
          <cell r="D59">
            <v>12</v>
          </cell>
          <cell r="E59">
            <v>1</v>
          </cell>
        </row>
        <row r="60">
          <cell r="A60" t="str">
            <v>Year 4B</v>
          </cell>
          <cell r="B60">
            <v>17</v>
          </cell>
          <cell r="C60">
            <v>3</v>
          </cell>
          <cell r="D60">
            <v>2</v>
          </cell>
          <cell r="E60">
            <v>0</v>
          </cell>
        </row>
        <row r="61">
          <cell r="A61" t="str">
            <v>Year 5</v>
          </cell>
          <cell r="B61">
            <v>0</v>
          </cell>
          <cell r="C61">
            <v>23</v>
          </cell>
          <cell r="D61">
            <v>17</v>
          </cell>
          <cell r="E61">
            <v>0</v>
          </cell>
        </row>
        <row r="62">
          <cell r="A62" t="str">
            <v>Year 6</v>
          </cell>
          <cell r="B62">
            <v>2</v>
          </cell>
          <cell r="C62">
            <v>1</v>
          </cell>
          <cell r="D62">
            <v>10</v>
          </cell>
          <cell r="E62">
            <v>2</v>
          </cell>
        </row>
        <row r="63">
          <cell r="A63" t="str">
            <v>Year 6B</v>
          </cell>
          <cell r="B63">
            <v>2</v>
          </cell>
          <cell r="C63">
            <v>1</v>
          </cell>
          <cell r="D63">
            <v>11</v>
          </cell>
          <cell r="E63">
            <v>2</v>
          </cell>
        </row>
        <row r="64">
          <cell r="A64" t="str">
            <v>Total</v>
          </cell>
          <cell r="B64">
            <v>32</v>
          </cell>
          <cell r="C64">
            <v>32</v>
          </cell>
          <cell r="D64">
            <v>106</v>
          </cell>
          <cell r="E64">
            <v>6</v>
          </cell>
        </row>
        <row r="67">
          <cell r="B67" t="str">
            <v>too many cars on road</v>
          </cell>
          <cell r="C67" t="str">
            <v>parents drive</v>
          </cell>
          <cell r="D67" t="str">
            <v>not allowed alone</v>
          </cell>
          <cell r="E67" t="str">
            <v>Live far away</v>
          </cell>
          <cell r="F67" t="str">
            <v>don't want to</v>
          </cell>
        </row>
        <row r="68">
          <cell r="A68" t="str">
            <v>Year 1</v>
          </cell>
          <cell r="B68">
            <v>0</v>
          </cell>
          <cell r="C68">
            <v>0</v>
          </cell>
          <cell r="D68">
            <v>0</v>
          </cell>
          <cell r="E68">
            <v>10</v>
          </cell>
          <cell r="F68">
            <v>0</v>
          </cell>
        </row>
        <row r="69">
          <cell r="A69" t="str">
            <v>Year 2</v>
          </cell>
          <cell r="B69">
            <v>0</v>
          </cell>
          <cell r="C69">
            <v>3</v>
          </cell>
          <cell r="D69">
            <v>3</v>
          </cell>
          <cell r="E69">
            <v>5</v>
          </cell>
          <cell r="F69">
            <v>0</v>
          </cell>
        </row>
        <row r="70">
          <cell r="A70" t="str">
            <v>Year 3</v>
          </cell>
          <cell r="B70">
            <v>0</v>
          </cell>
          <cell r="C70">
            <v>3</v>
          </cell>
          <cell r="D70">
            <v>4</v>
          </cell>
          <cell r="E70">
            <v>7</v>
          </cell>
          <cell r="F70">
            <v>0</v>
          </cell>
        </row>
        <row r="71">
          <cell r="A71" t="str">
            <v>Year 3B</v>
          </cell>
          <cell r="B71">
            <v>0</v>
          </cell>
          <cell r="C71">
            <v>3</v>
          </cell>
          <cell r="D71">
            <v>0</v>
          </cell>
          <cell r="E71">
            <v>6</v>
          </cell>
          <cell r="F71">
            <v>1</v>
          </cell>
        </row>
        <row r="72">
          <cell r="A72" t="str">
            <v>Year 4</v>
          </cell>
          <cell r="B72">
            <v>0</v>
          </cell>
          <cell r="C72">
            <v>4</v>
          </cell>
          <cell r="D72">
            <v>0</v>
          </cell>
          <cell r="E72">
            <v>6</v>
          </cell>
          <cell r="F72">
            <v>1</v>
          </cell>
        </row>
        <row r="73">
          <cell r="A73" t="str">
            <v>Year 4B</v>
          </cell>
          <cell r="B73">
            <v>0</v>
          </cell>
          <cell r="C73">
            <v>2</v>
          </cell>
          <cell r="D73">
            <v>1</v>
          </cell>
          <cell r="E73">
            <v>5</v>
          </cell>
          <cell r="F73">
            <v>1</v>
          </cell>
        </row>
        <row r="74">
          <cell r="A74" t="str">
            <v>Year 5</v>
          </cell>
          <cell r="B74">
            <v>0</v>
          </cell>
          <cell r="C74">
            <v>2</v>
          </cell>
          <cell r="D74">
            <v>1</v>
          </cell>
          <cell r="E74">
            <v>5</v>
          </cell>
          <cell r="F74">
            <v>1</v>
          </cell>
        </row>
        <row r="75">
          <cell r="A75" t="str">
            <v>Year 6</v>
          </cell>
          <cell r="B75">
            <v>0</v>
          </cell>
          <cell r="C75">
            <v>0</v>
          </cell>
          <cell r="D75">
            <v>0</v>
          </cell>
          <cell r="E75">
            <v>8</v>
          </cell>
          <cell r="F75">
            <v>0</v>
          </cell>
        </row>
        <row r="76">
          <cell r="A76" t="str">
            <v>Year 6B</v>
          </cell>
          <cell r="B76">
            <v>0</v>
          </cell>
          <cell r="C76">
            <v>0</v>
          </cell>
          <cell r="D76">
            <v>1</v>
          </cell>
          <cell r="E76">
            <v>9</v>
          </cell>
          <cell r="F76">
            <v>0</v>
          </cell>
        </row>
        <row r="77">
          <cell r="A77" t="str">
            <v>Total</v>
          </cell>
          <cell r="B77">
            <v>0</v>
          </cell>
          <cell r="C77">
            <v>17</v>
          </cell>
          <cell r="D77">
            <v>10</v>
          </cell>
          <cell r="E77">
            <v>61</v>
          </cell>
          <cell r="F77">
            <v>4</v>
          </cell>
        </row>
        <row r="80">
          <cell r="B80" t="str">
            <v>walk</v>
          </cell>
          <cell r="C80" t="str">
            <v>cycle</v>
          </cell>
          <cell r="D80" t="str">
            <v>car</v>
          </cell>
          <cell r="E80" t="str">
            <v>scooter</v>
          </cell>
          <cell r="F80" t="str">
            <v>bus</v>
          </cell>
          <cell r="G80" t="str">
            <v>tram</v>
          </cell>
          <cell r="H80" t="str">
            <v>train</v>
          </cell>
        </row>
        <row r="81">
          <cell r="A81" t="str">
            <v>Year 1</v>
          </cell>
          <cell r="B81">
            <v>0</v>
          </cell>
          <cell r="C81">
            <v>3</v>
          </cell>
          <cell r="D81">
            <v>10</v>
          </cell>
          <cell r="E81">
            <v>10</v>
          </cell>
          <cell r="F81">
            <v>1</v>
          </cell>
          <cell r="G81">
            <v>5</v>
          </cell>
          <cell r="H81">
            <v>0</v>
          </cell>
        </row>
        <row r="82">
          <cell r="A82" t="str">
            <v>Year 2</v>
          </cell>
          <cell r="B82">
            <v>5</v>
          </cell>
          <cell r="C82">
            <v>11</v>
          </cell>
          <cell r="D82">
            <v>6</v>
          </cell>
          <cell r="E82">
            <v>12</v>
          </cell>
          <cell r="F82">
            <v>0</v>
          </cell>
          <cell r="G82">
            <v>0</v>
          </cell>
          <cell r="H82">
            <v>0</v>
          </cell>
        </row>
        <row r="83">
          <cell r="A83" t="str">
            <v>Year 3</v>
          </cell>
          <cell r="B83">
            <v>5</v>
          </cell>
          <cell r="C83">
            <v>11</v>
          </cell>
          <cell r="D83">
            <v>5</v>
          </cell>
          <cell r="E83">
            <v>12</v>
          </cell>
          <cell r="F83">
            <v>0</v>
          </cell>
          <cell r="G83">
            <v>0</v>
          </cell>
          <cell r="H83">
            <v>0</v>
          </cell>
        </row>
        <row r="84">
          <cell r="A84" t="str">
            <v>Year 3B</v>
          </cell>
          <cell r="B84">
            <v>13</v>
          </cell>
          <cell r="C84">
            <v>3</v>
          </cell>
          <cell r="D84">
            <v>8</v>
          </cell>
          <cell r="E84">
            <v>1</v>
          </cell>
          <cell r="F84">
            <v>1</v>
          </cell>
          <cell r="G84">
            <v>1</v>
          </cell>
          <cell r="H84">
            <v>0</v>
          </cell>
        </row>
        <row r="85">
          <cell r="A85" t="str">
            <v>Year 4</v>
          </cell>
          <cell r="B85">
            <v>13</v>
          </cell>
          <cell r="C85">
            <v>4</v>
          </cell>
          <cell r="D85">
            <v>7</v>
          </cell>
          <cell r="E85">
            <v>1</v>
          </cell>
          <cell r="F85">
            <v>1</v>
          </cell>
          <cell r="G85">
            <v>1</v>
          </cell>
          <cell r="H85">
            <v>0</v>
          </cell>
        </row>
        <row r="86">
          <cell r="A86" t="str">
            <v>Year 4B</v>
          </cell>
          <cell r="B86">
            <v>7</v>
          </cell>
          <cell r="C86">
            <v>4</v>
          </cell>
          <cell r="D86">
            <v>1</v>
          </cell>
          <cell r="E86">
            <v>1</v>
          </cell>
          <cell r="F86">
            <v>2</v>
          </cell>
          <cell r="G86">
            <v>2</v>
          </cell>
          <cell r="H86">
            <v>1</v>
          </cell>
        </row>
        <row r="87">
          <cell r="A87" t="str">
            <v>Year 5</v>
          </cell>
          <cell r="B87">
            <v>3</v>
          </cell>
          <cell r="C87">
            <v>13</v>
          </cell>
          <cell r="D87">
            <v>6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</row>
        <row r="88">
          <cell r="A88" t="str">
            <v>Year 6</v>
          </cell>
          <cell r="B88">
            <v>11</v>
          </cell>
          <cell r="C88">
            <v>8</v>
          </cell>
          <cell r="D88">
            <v>6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A89" t="str">
            <v>Year 6B</v>
          </cell>
          <cell r="B89">
            <v>10</v>
          </cell>
          <cell r="C89">
            <v>8</v>
          </cell>
          <cell r="D89">
            <v>6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A90" t="str">
            <v>Total</v>
          </cell>
          <cell r="B90">
            <v>67</v>
          </cell>
          <cell r="C90">
            <v>65</v>
          </cell>
          <cell r="D90">
            <v>55</v>
          </cell>
          <cell r="E90">
            <v>37</v>
          </cell>
          <cell r="F90">
            <v>5</v>
          </cell>
          <cell r="G90">
            <v>10</v>
          </cell>
          <cell r="H90">
            <v>1</v>
          </cell>
        </row>
        <row r="93">
          <cell r="B93" t="str">
            <v>a lot</v>
          </cell>
          <cell r="C93" t="str">
            <v>a little</v>
          </cell>
          <cell r="D93" t="str">
            <v>wouldn't change</v>
          </cell>
          <cell r="E93" t="str">
            <v>already walk every day</v>
          </cell>
        </row>
        <row r="94">
          <cell r="A94" t="str">
            <v>Year 1</v>
          </cell>
          <cell r="B94">
            <v>29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Year 2</v>
          </cell>
          <cell r="B95">
            <v>18</v>
          </cell>
          <cell r="C95">
            <v>1</v>
          </cell>
          <cell r="D95">
            <v>3</v>
          </cell>
          <cell r="E95">
            <v>7</v>
          </cell>
        </row>
        <row r="96">
          <cell r="A96" t="str">
            <v>Year 3</v>
          </cell>
          <cell r="B96">
            <v>14</v>
          </cell>
          <cell r="C96">
            <v>1</v>
          </cell>
          <cell r="D96">
            <v>3</v>
          </cell>
          <cell r="E96">
            <v>7</v>
          </cell>
        </row>
        <row r="97">
          <cell r="A97" t="str">
            <v>Year 3B</v>
          </cell>
          <cell r="B97">
            <v>8</v>
          </cell>
          <cell r="C97">
            <v>4</v>
          </cell>
          <cell r="D97">
            <v>2</v>
          </cell>
          <cell r="E97">
            <v>12</v>
          </cell>
        </row>
        <row r="98">
          <cell r="A98" t="str">
            <v>Year 4</v>
          </cell>
          <cell r="B98">
            <v>9</v>
          </cell>
          <cell r="C98">
            <v>4</v>
          </cell>
          <cell r="D98">
            <v>2</v>
          </cell>
          <cell r="E98">
            <v>12</v>
          </cell>
        </row>
        <row r="99">
          <cell r="A99" t="str">
            <v>Year 4B</v>
          </cell>
          <cell r="B99">
            <v>8</v>
          </cell>
          <cell r="C99">
            <v>0</v>
          </cell>
          <cell r="D99">
            <v>13</v>
          </cell>
          <cell r="E99">
            <v>14</v>
          </cell>
        </row>
        <row r="100">
          <cell r="A100" t="str">
            <v>Year 5</v>
          </cell>
          <cell r="B100">
            <v>9</v>
          </cell>
          <cell r="C100">
            <v>2</v>
          </cell>
          <cell r="D100">
            <v>3</v>
          </cell>
          <cell r="E100">
            <v>16</v>
          </cell>
        </row>
        <row r="101">
          <cell r="A101" t="str">
            <v>Year 6</v>
          </cell>
          <cell r="B101">
            <v>6</v>
          </cell>
          <cell r="C101">
            <v>3</v>
          </cell>
          <cell r="D101">
            <v>3</v>
          </cell>
          <cell r="E101">
            <v>13</v>
          </cell>
        </row>
        <row r="102">
          <cell r="A102" t="str">
            <v>Year 6B</v>
          </cell>
          <cell r="B102">
            <v>6</v>
          </cell>
          <cell r="C102">
            <v>3</v>
          </cell>
          <cell r="D102">
            <v>3</v>
          </cell>
          <cell r="E102">
            <v>12</v>
          </cell>
        </row>
        <row r="103">
          <cell r="A103" t="str">
            <v>Total</v>
          </cell>
          <cell r="B103">
            <v>107</v>
          </cell>
          <cell r="C103">
            <v>18</v>
          </cell>
          <cell r="D103">
            <v>32</v>
          </cell>
          <cell r="E103">
            <v>93</v>
          </cell>
        </row>
        <row r="117">
          <cell r="B117" t="str">
            <v>yes</v>
          </cell>
        </row>
        <row r="118">
          <cell r="A118" t="str">
            <v>Year 1</v>
          </cell>
          <cell r="B118">
            <v>1</v>
          </cell>
        </row>
        <row r="119">
          <cell r="A119" t="str">
            <v>Year 2</v>
          </cell>
          <cell r="B119">
            <v>1</v>
          </cell>
        </row>
        <row r="120">
          <cell r="A120" t="str">
            <v>Year 3</v>
          </cell>
          <cell r="B120">
            <v>1</v>
          </cell>
        </row>
        <row r="121">
          <cell r="A121" t="str">
            <v>Year 3B</v>
          </cell>
          <cell r="B121">
            <v>2</v>
          </cell>
        </row>
        <row r="122">
          <cell r="A122" t="str">
            <v>Year 4</v>
          </cell>
          <cell r="B122">
            <v>0</v>
          </cell>
        </row>
        <row r="123">
          <cell r="A123" t="str">
            <v>Year 4B</v>
          </cell>
          <cell r="B123">
            <v>5</v>
          </cell>
        </row>
        <row r="124">
          <cell r="A124" t="str">
            <v>Year 5</v>
          </cell>
          <cell r="B124">
            <v>30</v>
          </cell>
        </row>
        <row r="125">
          <cell r="A125" t="str">
            <v>Year 6</v>
          </cell>
          <cell r="B125">
            <v>0</v>
          </cell>
        </row>
        <row r="126">
          <cell r="A126" t="str">
            <v>Year 6B</v>
          </cell>
          <cell r="B126">
            <v>0</v>
          </cell>
        </row>
      </sheetData>
      <sheetData sheetId="22">
        <row r="2">
          <cell r="B2" t="str">
            <v>walk</v>
          </cell>
          <cell r="C2" t="str">
            <v>cycle</v>
          </cell>
          <cell r="D2" t="str">
            <v>car</v>
          </cell>
          <cell r="E2" t="str">
            <v>scooter</v>
          </cell>
          <cell r="F2" t="str">
            <v>bus</v>
          </cell>
          <cell r="G2" t="str">
            <v>tram</v>
          </cell>
          <cell r="H2" t="str">
            <v>train</v>
          </cell>
        </row>
        <row r="3">
          <cell r="A3" t="str">
            <v>Year 1</v>
          </cell>
          <cell r="B3">
            <v>28</v>
          </cell>
          <cell r="C3">
            <v>3</v>
          </cell>
          <cell r="D3">
            <v>24</v>
          </cell>
          <cell r="E3">
            <v>7</v>
          </cell>
          <cell r="F3">
            <v>9</v>
          </cell>
          <cell r="G3">
            <v>0</v>
          </cell>
          <cell r="H3">
            <v>0</v>
          </cell>
        </row>
        <row r="4">
          <cell r="A4" t="str">
            <v>Year 5</v>
          </cell>
          <cell r="B4">
            <v>20</v>
          </cell>
          <cell r="C4">
            <v>1</v>
          </cell>
          <cell r="D4">
            <v>33</v>
          </cell>
          <cell r="E4">
            <v>5</v>
          </cell>
          <cell r="F4">
            <v>3</v>
          </cell>
          <cell r="G4">
            <v>0</v>
          </cell>
          <cell r="H4">
            <v>0</v>
          </cell>
        </row>
        <row r="5">
          <cell r="A5" t="str">
            <v>Total</v>
          </cell>
          <cell r="B5">
            <v>48</v>
          </cell>
          <cell r="C5">
            <v>4</v>
          </cell>
          <cell r="D5">
            <v>57</v>
          </cell>
          <cell r="E5">
            <v>12</v>
          </cell>
          <cell r="F5">
            <v>12</v>
          </cell>
          <cell r="G5">
            <v>0</v>
          </cell>
          <cell r="H5">
            <v>0</v>
          </cell>
        </row>
        <row r="8">
          <cell r="B8">
            <v>0</v>
          </cell>
          <cell r="C8" t="str">
            <v>1-2</v>
          </cell>
          <cell r="D8" t="str">
            <v>2-3</v>
          </cell>
          <cell r="E8">
            <v>5</v>
          </cell>
        </row>
        <row r="9">
          <cell r="A9" t="str">
            <v>Year 1</v>
          </cell>
          <cell r="B9">
            <v>0</v>
          </cell>
          <cell r="C9">
            <v>0</v>
          </cell>
          <cell r="D9">
            <v>0</v>
          </cell>
          <cell r="E9">
            <v>37</v>
          </cell>
        </row>
        <row r="10">
          <cell r="A10" t="str">
            <v>Year 5</v>
          </cell>
          <cell r="B10">
            <v>3</v>
          </cell>
          <cell r="C10">
            <v>7</v>
          </cell>
          <cell r="D10">
            <v>9</v>
          </cell>
          <cell r="E10">
            <v>35</v>
          </cell>
        </row>
        <row r="11">
          <cell r="A11" t="str">
            <v>Total</v>
          </cell>
          <cell r="B11">
            <v>3</v>
          </cell>
          <cell r="C11">
            <v>7</v>
          </cell>
          <cell r="D11">
            <v>9</v>
          </cell>
          <cell r="E11">
            <v>72</v>
          </cell>
        </row>
        <row r="14">
          <cell r="B14" t="str">
            <v>a lot</v>
          </cell>
          <cell r="C14" t="str">
            <v xml:space="preserve">a little </v>
          </cell>
          <cell r="D14" t="str">
            <v>not at all</v>
          </cell>
        </row>
        <row r="15">
          <cell r="A15" t="str">
            <v>Year 1</v>
          </cell>
          <cell r="B15">
            <v>48</v>
          </cell>
          <cell r="C15">
            <v>8</v>
          </cell>
        </row>
        <row r="16">
          <cell r="A16" t="str">
            <v>Year 5</v>
          </cell>
          <cell r="B16">
            <v>20</v>
          </cell>
          <cell r="C16">
            <v>4</v>
          </cell>
          <cell r="D16">
            <v>2</v>
          </cell>
        </row>
        <row r="17">
          <cell r="A17" t="str">
            <v>Total</v>
          </cell>
          <cell r="B17">
            <v>68</v>
          </cell>
          <cell r="C17">
            <v>12</v>
          </cell>
          <cell r="D17">
            <v>2</v>
          </cell>
        </row>
        <row r="20">
          <cell r="B20">
            <v>0</v>
          </cell>
          <cell r="C20" t="str">
            <v>1-2</v>
          </cell>
          <cell r="D20" t="str">
            <v>2-3</v>
          </cell>
          <cell r="E20">
            <v>5</v>
          </cell>
        </row>
        <row r="21">
          <cell r="A21" t="str">
            <v>Year 1</v>
          </cell>
          <cell r="B21">
            <v>6</v>
          </cell>
          <cell r="C21">
            <v>19</v>
          </cell>
          <cell r="D21">
            <v>4</v>
          </cell>
          <cell r="E21">
            <v>24</v>
          </cell>
        </row>
        <row r="22">
          <cell r="A22" t="str">
            <v>Year 5</v>
          </cell>
          <cell r="B22">
            <v>6</v>
          </cell>
          <cell r="C22">
            <v>7</v>
          </cell>
          <cell r="D22">
            <v>4</v>
          </cell>
          <cell r="E22">
            <v>15</v>
          </cell>
        </row>
        <row r="23">
          <cell r="A23" t="str">
            <v>Total</v>
          </cell>
          <cell r="B23">
            <v>12</v>
          </cell>
          <cell r="C23">
            <v>26</v>
          </cell>
          <cell r="D23">
            <v>8</v>
          </cell>
          <cell r="E23">
            <v>39</v>
          </cell>
        </row>
        <row r="26">
          <cell r="B26" t="str">
            <v>parents walk</v>
          </cell>
          <cell r="C26" t="str">
            <v>sibling walks</v>
          </cell>
          <cell r="D26" t="str">
            <v>house is close</v>
          </cell>
          <cell r="E26" t="str">
            <v>friends walk</v>
          </cell>
          <cell r="F26" t="str">
            <v>badges</v>
          </cell>
        </row>
        <row r="27">
          <cell r="A27" t="str">
            <v>Year 1</v>
          </cell>
          <cell r="B27">
            <v>10</v>
          </cell>
          <cell r="C27">
            <v>9</v>
          </cell>
          <cell r="D27">
            <v>25</v>
          </cell>
          <cell r="E27">
            <v>23</v>
          </cell>
          <cell r="F27">
            <v>22</v>
          </cell>
        </row>
        <row r="28">
          <cell r="A28" t="str">
            <v>Year 5</v>
          </cell>
          <cell r="B28">
            <v>21</v>
          </cell>
          <cell r="C28">
            <v>9</v>
          </cell>
          <cell r="D28">
            <v>18</v>
          </cell>
          <cell r="E28">
            <v>7</v>
          </cell>
          <cell r="F28">
            <v>7</v>
          </cell>
        </row>
        <row r="29">
          <cell r="A29" t="str">
            <v>Total</v>
          </cell>
          <cell r="B29">
            <v>31</v>
          </cell>
          <cell r="C29">
            <v>18</v>
          </cell>
          <cell r="D29">
            <v>43</v>
          </cell>
          <cell r="E29">
            <v>30</v>
          </cell>
          <cell r="F29">
            <v>29</v>
          </cell>
        </row>
        <row r="32">
          <cell r="C32" t="str">
            <v>parents drive</v>
          </cell>
          <cell r="E32" t="str">
            <v>Live far away</v>
          </cell>
        </row>
        <row r="33">
          <cell r="A33" t="str">
            <v>Year 1</v>
          </cell>
          <cell r="C33">
            <v>9</v>
          </cell>
          <cell r="E33">
            <v>9</v>
          </cell>
        </row>
        <row r="34">
          <cell r="A34" t="str">
            <v>Year 5</v>
          </cell>
          <cell r="C34">
            <v>9</v>
          </cell>
          <cell r="E34">
            <v>15</v>
          </cell>
        </row>
        <row r="35">
          <cell r="A35" t="str">
            <v>Total</v>
          </cell>
          <cell r="C35">
            <v>18</v>
          </cell>
          <cell r="E35">
            <v>24</v>
          </cell>
        </row>
        <row r="50">
          <cell r="B50" t="str">
            <v>Yes</v>
          </cell>
        </row>
        <row r="51">
          <cell r="A51" t="str">
            <v>Year 1</v>
          </cell>
          <cell r="B51">
            <v>37</v>
          </cell>
        </row>
        <row r="52">
          <cell r="A52" t="str">
            <v>Year 5</v>
          </cell>
          <cell r="B52">
            <v>14</v>
          </cell>
        </row>
        <row r="53">
          <cell r="A53" t="str">
            <v>Total</v>
          </cell>
          <cell r="B53">
            <v>51</v>
          </cell>
        </row>
      </sheetData>
      <sheetData sheetId="23">
        <row r="2">
          <cell r="B2" t="str">
            <v>walk</v>
          </cell>
          <cell r="C2" t="str">
            <v>cycle</v>
          </cell>
          <cell r="D2" t="str">
            <v>car</v>
          </cell>
          <cell r="E2" t="str">
            <v>scooter</v>
          </cell>
          <cell r="F2" t="str">
            <v>bus</v>
          </cell>
          <cell r="G2" t="str">
            <v>tram</v>
          </cell>
        </row>
        <row r="3">
          <cell r="A3" t="str">
            <v>Year 3A</v>
          </cell>
          <cell r="B3">
            <v>16</v>
          </cell>
          <cell r="C3">
            <v>2</v>
          </cell>
          <cell r="D3">
            <v>16</v>
          </cell>
          <cell r="E3">
            <v>0</v>
          </cell>
          <cell r="F3">
            <v>2</v>
          </cell>
          <cell r="G3">
            <v>2</v>
          </cell>
        </row>
        <row r="4">
          <cell r="A4" t="str">
            <v>Year 3B</v>
          </cell>
          <cell r="B4">
            <v>11</v>
          </cell>
          <cell r="C4">
            <v>0</v>
          </cell>
          <cell r="D4">
            <v>14</v>
          </cell>
          <cell r="E4">
            <v>0</v>
          </cell>
          <cell r="F4">
            <v>6</v>
          </cell>
          <cell r="G4">
            <v>1</v>
          </cell>
        </row>
        <row r="5">
          <cell r="A5" t="str">
            <v>Year 3C</v>
          </cell>
          <cell r="B5">
            <v>13</v>
          </cell>
          <cell r="C5">
            <v>1</v>
          </cell>
          <cell r="D5">
            <v>17</v>
          </cell>
          <cell r="E5">
            <v>1</v>
          </cell>
          <cell r="F5">
            <v>0</v>
          </cell>
          <cell r="G5">
            <v>0</v>
          </cell>
        </row>
        <row r="6">
          <cell r="A6" t="str">
            <v>Year 5A</v>
          </cell>
          <cell r="B6">
            <v>19</v>
          </cell>
          <cell r="C6">
            <v>0</v>
          </cell>
          <cell r="D6">
            <v>8</v>
          </cell>
          <cell r="E6">
            <v>0</v>
          </cell>
          <cell r="F6">
            <v>1</v>
          </cell>
          <cell r="G6">
            <v>1</v>
          </cell>
        </row>
        <row r="7">
          <cell r="A7" t="str">
            <v>Year 5B</v>
          </cell>
          <cell r="B7">
            <v>15</v>
          </cell>
          <cell r="C7">
            <v>0</v>
          </cell>
          <cell r="D7">
            <v>12</v>
          </cell>
          <cell r="E7">
            <v>0</v>
          </cell>
          <cell r="F7">
            <v>14</v>
          </cell>
          <cell r="G7">
            <v>7</v>
          </cell>
        </row>
        <row r="8">
          <cell r="A8" t="str">
            <v>Total</v>
          </cell>
          <cell r="B8">
            <v>74</v>
          </cell>
          <cell r="C8">
            <v>3</v>
          </cell>
          <cell r="D8">
            <v>67</v>
          </cell>
          <cell r="E8">
            <v>1</v>
          </cell>
          <cell r="F8">
            <v>23</v>
          </cell>
          <cell r="G8">
            <v>11</v>
          </cell>
        </row>
        <row r="11">
          <cell r="B11">
            <v>0</v>
          </cell>
          <cell r="C11" t="str">
            <v>1-2</v>
          </cell>
          <cell r="D11" t="str">
            <v>2-3</v>
          </cell>
          <cell r="E11">
            <v>5</v>
          </cell>
        </row>
        <row r="12">
          <cell r="A12" t="str">
            <v>Year 3</v>
          </cell>
          <cell r="B12">
            <v>2</v>
          </cell>
          <cell r="C12">
            <v>1</v>
          </cell>
          <cell r="D12">
            <v>7</v>
          </cell>
          <cell r="E12">
            <v>20</v>
          </cell>
        </row>
        <row r="13">
          <cell r="B13">
            <v>7</v>
          </cell>
          <cell r="C13">
            <v>6</v>
          </cell>
          <cell r="D13">
            <v>6</v>
          </cell>
          <cell r="E13">
            <v>12</v>
          </cell>
        </row>
        <row r="14">
          <cell r="B14">
            <v>2</v>
          </cell>
          <cell r="C14">
            <v>12</v>
          </cell>
          <cell r="D14">
            <v>10</v>
          </cell>
          <cell r="E14">
            <v>11</v>
          </cell>
        </row>
        <row r="15">
          <cell r="A15" t="str">
            <v>Year 5</v>
          </cell>
          <cell r="B15">
            <v>8</v>
          </cell>
          <cell r="C15">
            <v>6</v>
          </cell>
          <cell r="D15">
            <v>5</v>
          </cell>
          <cell r="E15">
            <v>6</v>
          </cell>
        </row>
        <row r="16">
          <cell r="B16" t="str">
            <v>x</v>
          </cell>
          <cell r="C16" t="str">
            <v>x</v>
          </cell>
          <cell r="D16" t="str">
            <v>x</v>
          </cell>
          <cell r="E16" t="str">
            <v>x</v>
          </cell>
        </row>
        <row r="17">
          <cell r="A17" t="str">
            <v>Total</v>
          </cell>
          <cell r="B17">
            <v>19</v>
          </cell>
          <cell r="C17">
            <v>25</v>
          </cell>
          <cell r="D17">
            <v>28</v>
          </cell>
          <cell r="E17">
            <v>49</v>
          </cell>
        </row>
        <row r="20">
          <cell r="B20" t="str">
            <v>a lot</v>
          </cell>
          <cell r="C20" t="str">
            <v xml:space="preserve">a little </v>
          </cell>
          <cell r="D20" t="str">
            <v>not at all</v>
          </cell>
        </row>
        <row r="21">
          <cell r="A21" t="str">
            <v>Year 3</v>
          </cell>
          <cell r="B21">
            <v>24</v>
          </cell>
          <cell r="C21">
            <v>4</v>
          </cell>
          <cell r="D21">
            <v>3</v>
          </cell>
        </row>
        <row r="22">
          <cell r="B22">
            <v>22</v>
          </cell>
          <cell r="C22">
            <v>8</v>
          </cell>
          <cell r="D22">
            <v>0</v>
          </cell>
        </row>
        <row r="23">
          <cell r="B23">
            <v>18</v>
          </cell>
          <cell r="C23">
            <v>7</v>
          </cell>
          <cell r="D23">
            <v>4</v>
          </cell>
        </row>
        <row r="24">
          <cell r="A24" t="str">
            <v>Year 5</v>
          </cell>
          <cell r="B24">
            <v>24</v>
          </cell>
          <cell r="C24">
            <v>3</v>
          </cell>
          <cell r="D24">
            <v>1</v>
          </cell>
        </row>
        <row r="25">
          <cell r="B25">
            <v>18</v>
          </cell>
          <cell r="C25">
            <v>7</v>
          </cell>
          <cell r="D25" t="str">
            <v>x</v>
          </cell>
        </row>
        <row r="26">
          <cell r="A26" t="str">
            <v>Total</v>
          </cell>
          <cell r="B26">
            <v>106</v>
          </cell>
          <cell r="C26">
            <v>29</v>
          </cell>
          <cell r="D26">
            <v>8</v>
          </cell>
        </row>
        <row r="29">
          <cell r="B29">
            <v>0</v>
          </cell>
          <cell r="C29" t="str">
            <v>1-2</v>
          </cell>
          <cell r="D29" t="str">
            <v>2-3</v>
          </cell>
          <cell r="E29">
            <v>5</v>
          </cell>
        </row>
        <row r="30">
          <cell r="A30" t="str">
            <v>Year 3</v>
          </cell>
          <cell r="B30">
            <v>10</v>
          </cell>
          <cell r="C30">
            <v>1</v>
          </cell>
          <cell r="D30">
            <v>7</v>
          </cell>
          <cell r="E30">
            <v>11</v>
          </cell>
        </row>
        <row r="31">
          <cell r="B31">
            <v>6</v>
          </cell>
          <cell r="C31">
            <v>3</v>
          </cell>
          <cell r="D31">
            <v>7</v>
          </cell>
          <cell r="E31">
            <v>12</v>
          </cell>
        </row>
        <row r="32">
          <cell r="B32">
            <v>10</v>
          </cell>
          <cell r="C32">
            <v>0</v>
          </cell>
          <cell r="D32">
            <v>1</v>
          </cell>
          <cell r="E32">
            <v>11</v>
          </cell>
        </row>
        <row r="33">
          <cell r="A33" t="str">
            <v>Year 5</v>
          </cell>
          <cell r="B33">
            <v>5</v>
          </cell>
          <cell r="C33">
            <v>0</v>
          </cell>
          <cell r="D33">
            <v>4</v>
          </cell>
          <cell r="E33">
            <v>16</v>
          </cell>
        </row>
        <row r="34">
          <cell r="B34">
            <v>1</v>
          </cell>
          <cell r="D34">
            <v>8</v>
          </cell>
          <cell r="E34">
            <v>12</v>
          </cell>
        </row>
        <row r="35">
          <cell r="A35" t="str">
            <v>Total</v>
          </cell>
          <cell r="B35">
            <v>32</v>
          </cell>
          <cell r="C35">
            <v>4</v>
          </cell>
          <cell r="D35">
            <v>27</v>
          </cell>
          <cell r="E35">
            <v>62</v>
          </cell>
        </row>
        <row r="38">
          <cell r="B38" t="str">
            <v>parents walk</v>
          </cell>
          <cell r="C38" t="str">
            <v>sibling walks</v>
          </cell>
          <cell r="D38" t="str">
            <v>house is close</v>
          </cell>
          <cell r="E38" t="str">
            <v>friends walk</v>
          </cell>
        </row>
        <row r="39">
          <cell r="A39" t="str">
            <v>Year 3</v>
          </cell>
          <cell r="B39">
            <v>6</v>
          </cell>
          <cell r="C39">
            <v>3</v>
          </cell>
          <cell r="D39">
            <v>9</v>
          </cell>
          <cell r="E39">
            <v>3</v>
          </cell>
        </row>
        <row r="40">
          <cell r="B40">
            <v>5</v>
          </cell>
          <cell r="C40">
            <v>4</v>
          </cell>
          <cell r="D40">
            <v>11</v>
          </cell>
          <cell r="E40">
            <v>5</v>
          </cell>
        </row>
        <row r="41">
          <cell r="B41">
            <v>6</v>
          </cell>
          <cell r="C41">
            <v>4</v>
          </cell>
          <cell r="D41">
            <v>8</v>
          </cell>
          <cell r="E41">
            <v>6</v>
          </cell>
        </row>
        <row r="42">
          <cell r="A42" t="str">
            <v>Year 5</v>
          </cell>
          <cell r="B42">
            <v>2</v>
          </cell>
          <cell r="C42">
            <v>4</v>
          </cell>
          <cell r="D42">
            <v>15</v>
          </cell>
          <cell r="E42">
            <v>5</v>
          </cell>
        </row>
        <row r="43">
          <cell r="B43">
            <v>11</v>
          </cell>
          <cell r="D43">
            <v>14</v>
          </cell>
        </row>
        <row r="44">
          <cell r="A44" t="str">
            <v>Total</v>
          </cell>
          <cell r="B44">
            <v>30</v>
          </cell>
          <cell r="C44">
            <v>15</v>
          </cell>
          <cell r="D44">
            <v>57</v>
          </cell>
          <cell r="E44">
            <v>19</v>
          </cell>
        </row>
        <row r="47">
          <cell r="B47" t="str">
            <v>too many cars on road</v>
          </cell>
          <cell r="C47" t="str">
            <v>parents drive</v>
          </cell>
          <cell r="D47" t="str">
            <v>not allowed alone</v>
          </cell>
          <cell r="E47" t="str">
            <v>Live far away</v>
          </cell>
          <cell r="F47" t="str">
            <v>don't want to</v>
          </cell>
        </row>
        <row r="48">
          <cell r="A48" t="str">
            <v>Year 3</v>
          </cell>
          <cell r="B48">
            <v>0</v>
          </cell>
          <cell r="C48">
            <v>6</v>
          </cell>
          <cell r="D48">
            <v>1</v>
          </cell>
          <cell r="E48">
            <v>7</v>
          </cell>
          <cell r="F48">
            <v>4</v>
          </cell>
        </row>
        <row r="49">
          <cell r="B49">
            <v>6</v>
          </cell>
          <cell r="C49">
            <v>4</v>
          </cell>
          <cell r="D49">
            <v>0</v>
          </cell>
          <cell r="E49">
            <v>2</v>
          </cell>
          <cell r="F49">
            <v>1</v>
          </cell>
        </row>
        <row r="50">
          <cell r="B50">
            <v>0</v>
          </cell>
          <cell r="C50">
            <v>4</v>
          </cell>
          <cell r="D50">
            <v>0</v>
          </cell>
          <cell r="E50">
            <v>8</v>
          </cell>
          <cell r="F50">
            <v>7</v>
          </cell>
        </row>
        <row r="51">
          <cell r="A51" t="str">
            <v>Year 5</v>
          </cell>
        </row>
        <row r="53">
          <cell r="A53" t="str">
            <v>Total</v>
          </cell>
          <cell r="B53">
            <v>6</v>
          </cell>
          <cell r="C53">
            <v>14</v>
          </cell>
          <cell r="D53">
            <v>1</v>
          </cell>
          <cell r="E53">
            <v>17</v>
          </cell>
          <cell r="F53">
            <v>12</v>
          </cell>
        </row>
        <row r="56">
          <cell r="B56" t="str">
            <v>walk</v>
          </cell>
          <cell r="C56" t="str">
            <v>cycle</v>
          </cell>
          <cell r="D56" t="str">
            <v>car</v>
          </cell>
          <cell r="E56" t="str">
            <v>scooter</v>
          </cell>
          <cell r="F56" t="str">
            <v>bus</v>
          </cell>
          <cell r="G56" t="str">
            <v>tram</v>
          </cell>
          <cell r="H56" t="str">
            <v>train</v>
          </cell>
        </row>
        <row r="57">
          <cell r="A57" t="str">
            <v>Year 3</v>
          </cell>
          <cell r="B57">
            <v>13</v>
          </cell>
          <cell r="C57">
            <v>10</v>
          </cell>
          <cell r="D57">
            <v>8</v>
          </cell>
          <cell r="E57">
            <v>4</v>
          </cell>
          <cell r="F57">
            <v>0</v>
          </cell>
          <cell r="G57">
            <v>2</v>
          </cell>
          <cell r="H57">
            <v>1</v>
          </cell>
        </row>
        <row r="58">
          <cell r="B58">
            <v>13</v>
          </cell>
          <cell r="C58">
            <v>3</v>
          </cell>
          <cell r="D58">
            <v>9</v>
          </cell>
          <cell r="E58">
            <v>10</v>
          </cell>
          <cell r="F58">
            <v>4</v>
          </cell>
          <cell r="G58">
            <v>2</v>
          </cell>
          <cell r="H58">
            <v>2</v>
          </cell>
        </row>
        <row r="59">
          <cell r="B59">
            <v>10</v>
          </cell>
          <cell r="C59">
            <v>9</v>
          </cell>
          <cell r="D59">
            <v>8</v>
          </cell>
          <cell r="E59">
            <v>0</v>
          </cell>
          <cell r="F59">
            <v>3</v>
          </cell>
          <cell r="G59">
            <v>0</v>
          </cell>
          <cell r="H59">
            <v>1</v>
          </cell>
        </row>
        <row r="60">
          <cell r="A60" t="str">
            <v>Year 5</v>
          </cell>
          <cell r="B60">
            <v>8</v>
          </cell>
          <cell r="C60">
            <v>7</v>
          </cell>
          <cell r="D60">
            <v>6</v>
          </cell>
          <cell r="E60">
            <v>4</v>
          </cell>
          <cell r="F60">
            <v>5</v>
          </cell>
          <cell r="G60">
            <v>5</v>
          </cell>
          <cell r="H60">
            <v>5</v>
          </cell>
        </row>
        <row r="61">
          <cell r="B61" t="str">
            <v>x</v>
          </cell>
          <cell r="C61" t="str">
            <v>x</v>
          </cell>
          <cell r="D61" t="str">
            <v>x</v>
          </cell>
          <cell r="E61" t="str">
            <v>x</v>
          </cell>
          <cell r="F61" t="str">
            <v>x</v>
          </cell>
          <cell r="G61" t="str">
            <v>x</v>
          </cell>
          <cell r="H61" t="str">
            <v>x</v>
          </cell>
        </row>
        <row r="62">
          <cell r="A62" t="str">
            <v>Total</v>
          </cell>
          <cell r="B62">
            <v>44</v>
          </cell>
          <cell r="C62">
            <v>29</v>
          </cell>
          <cell r="D62">
            <v>31</v>
          </cell>
          <cell r="E62">
            <v>18</v>
          </cell>
          <cell r="F62">
            <v>12</v>
          </cell>
          <cell r="G62">
            <v>9</v>
          </cell>
          <cell r="H62">
            <v>9</v>
          </cell>
        </row>
        <row r="65">
          <cell r="B65" t="str">
            <v>a lot</v>
          </cell>
          <cell r="C65" t="str">
            <v>a little</v>
          </cell>
          <cell r="D65" t="str">
            <v>wouldn't change</v>
          </cell>
          <cell r="E65" t="str">
            <v>already walk every day</v>
          </cell>
        </row>
        <row r="66">
          <cell r="A66" t="str">
            <v>Year 3</v>
          </cell>
          <cell r="B66">
            <v>13</v>
          </cell>
          <cell r="C66">
            <v>8</v>
          </cell>
          <cell r="D66">
            <v>3</v>
          </cell>
          <cell r="E66">
            <v>12</v>
          </cell>
        </row>
        <row r="67">
          <cell r="B67">
            <v>21</v>
          </cell>
          <cell r="C67">
            <v>5</v>
          </cell>
          <cell r="D67">
            <v>0</v>
          </cell>
          <cell r="E67">
            <v>12</v>
          </cell>
        </row>
        <row r="68">
          <cell r="B68">
            <v>22</v>
          </cell>
          <cell r="C68">
            <v>3</v>
          </cell>
          <cell r="D68">
            <v>6</v>
          </cell>
        </row>
        <row r="69">
          <cell r="A69" t="str">
            <v>Year 5</v>
          </cell>
          <cell r="B69">
            <v>13</v>
          </cell>
          <cell r="C69">
            <v>1</v>
          </cell>
          <cell r="D69">
            <v>8</v>
          </cell>
          <cell r="E69">
            <v>14</v>
          </cell>
        </row>
        <row r="71">
          <cell r="A71" t="str">
            <v>Total</v>
          </cell>
          <cell r="B71">
            <v>69</v>
          </cell>
          <cell r="C71">
            <v>17</v>
          </cell>
          <cell r="D71">
            <v>17</v>
          </cell>
          <cell r="E71">
            <v>38</v>
          </cell>
        </row>
        <row r="78">
          <cell r="B78" t="str">
            <v>yes</v>
          </cell>
        </row>
        <row r="79">
          <cell r="A79" t="str">
            <v>Year 3</v>
          </cell>
          <cell r="B79">
            <v>6</v>
          </cell>
        </row>
        <row r="80">
          <cell r="B80">
            <v>10</v>
          </cell>
        </row>
        <row r="81">
          <cell r="B81">
            <v>7</v>
          </cell>
        </row>
        <row r="82">
          <cell r="A82" t="str">
            <v>Year 5</v>
          </cell>
          <cell r="B82">
            <v>6</v>
          </cell>
        </row>
        <row r="83">
          <cell r="B83">
            <v>8</v>
          </cell>
        </row>
      </sheetData>
      <sheetData sheetId="24">
        <row r="2">
          <cell r="B2" t="str">
            <v>walk</v>
          </cell>
          <cell r="C2" t="str">
            <v>cycle</v>
          </cell>
          <cell r="D2" t="str">
            <v>car</v>
          </cell>
          <cell r="E2" t="str">
            <v>scooter</v>
          </cell>
          <cell r="F2" t="str">
            <v>bus</v>
          </cell>
          <cell r="G2" t="str">
            <v>tram</v>
          </cell>
          <cell r="H2" t="str">
            <v>train</v>
          </cell>
        </row>
        <row r="3">
          <cell r="A3" t="str">
            <v>Nursery</v>
          </cell>
          <cell r="B3">
            <v>12</v>
          </cell>
          <cell r="C3">
            <v>0</v>
          </cell>
          <cell r="D3">
            <v>14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B4">
            <v>9</v>
          </cell>
          <cell r="C4">
            <v>0</v>
          </cell>
          <cell r="D4">
            <v>13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 t="str">
            <v>Reception</v>
          </cell>
          <cell r="B5">
            <v>10</v>
          </cell>
          <cell r="C5">
            <v>0</v>
          </cell>
          <cell r="D5">
            <v>18</v>
          </cell>
          <cell r="E5">
            <v>0</v>
          </cell>
          <cell r="F5">
            <v>2</v>
          </cell>
          <cell r="G5">
            <v>0</v>
          </cell>
          <cell r="H5">
            <v>0</v>
          </cell>
        </row>
        <row r="6">
          <cell r="B6">
            <v>13</v>
          </cell>
          <cell r="C6">
            <v>1</v>
          </cell>
          <cell r="D6">
            <v>10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 t="str">
            <v>Year 1</v>
          </cell>
          <cell r="B7">
            <v>12</v>
          </cell>
          <cell r="C7">
            <v>1</v>
          </cell>
          <cell r="D7">
            <v>11</v>
          </cell>
          <cell r="E7">
            <v>2</v>
          </cell>
          <cell r="F7">
            <v>1</v>
          </cell>
          <cell r="G7">
            <v>0</v>
          </cell>
          <cell r="H7">
            <v>0</v>
          </cell>
        </row>
        <row r="8">
          <cell r="A8" t="str">
            <v>Year 2</v>
          </cell>
          <cell r="B8">
            <v>12</v>
          </cell>
          <cell r="C8">
            <v>0</v>
          </cell>
          <cell r="D8">
            <v>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B9">
            <v>13</v>
          </cell>
          <cell r="C9">
            <v>0</v>
          </cell>
          <cell r="D9">
            <v>15</v>
          </cell>
          <cell r="E9">
            <v>1</v>
          </cell>
          <cell r="F9">
            <v>1</v>
          </cell>
          <cell r="G9">
            <v>0</v>
          </cell>
          <cell r="H9">
            <v>0</v>
          </cell>
        </row>
        <row r="10">
          <cell r="A10" t="str">
            <v>Year 3</v>
          </cell>
          <cell r="B10">
            <v>8</v>
          </cell>
          <cell r="C10">
            <v>0</v>
          </cell>
          <cell r="D10">
            <v>19</v>
          </cell>
          <cell r="E10">
            <v>1</v>
          </cell>
          <cell r="F10">
            <v>2</v>
          </cell>
          <cell r="G10">
            <v>0</v>
          </cell>
          <cell r="H10">
            <v>0</v>
          </cell>
        </row>
        <row r="11">
          <cell r="B11">
            <v>14</v>
          </cell>
          <cell r="C11">
            <v>0</v>
          </cell>
          <cell r="D11">
            <v>16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Year 4</v>
          </cell>
          <cell r="B12">
            <v>9</v>
          </cell>
          <cell r="C12">
            <v>0</v>
          </cell>
          <cell r="D12">
            <v>18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14</v>
          </cell>
          <cell r="C13">
            <v>0</v>
          </cell>
          <cell r="D13">
            <v>13</v>
          </cell>
          <cell r="E13">
            <v>0</v>
          </cell>
          <cell r="F13">
            <v>2</v>
          </cell>
          <cell r="G13">
            <v>0</v>
          </cell>
          <cell r="H13">
            <v>0</v>
          </cell>
        </row>
        <row r="14">
          <cell r="A14" t="str">
            <v>Year 5</v>
          </cell>
          <cell r="B14">
            <v>13</v>
          </cell>
          <cell r="C14">
            <v>0</v>
          </cell>
          <cell r="D14">
            <v>17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>
            <v>18</v>
          </cell>
          <cell r="C15">
            <v>0</v>
          </cell>
          <cell r="D15">
            <v>12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Year 6</v>
          </cell>
          <cell r="B16">
            <v>16</v>
          </cell>
          <cell r="C16">
            <v>0</v>
          </cell>
          <cell r="D16">
            <v>15</v>
          </cell>
          <cell r="E16">
            <v>0</v>
          </cell>
          <cell r="F16">
            <v>2</v>
          </cell>
          <cell r="G16">
            <v>0</v>
          </cell>
          <cell r="H16">
            <v>0</v>
          </cell>
        </row>
        <row r="17">
          <cell r="B17">
            <v>15</v>
          </cell>
          <cell r="C17">
            <v>0</v>
          </cell>
          <cell r="D17">
            <v>13</v>
          </cell>
          <cell r="E17">
            <v>0</v>
          </cell>
          <cell r="F17">
            <v>1</v>
          </cell>
          <cell r="G17">
            <v>0</v>
          </cell>
          <cell r="H17">
            <v>0</v>
          </cell>
        </row>
        <row r="18">
          <cell r="A18" t="str">
            <v>Total</v>
          </cell>
          <cell r="B18">
            <v>188</v>
          </cell>
          <cell r="C18">
            <v>2</v>
          </cell>
          <cell r="D18">
            <v>219</v>
          </cell>
          <cell r="E18">
            <v>4</v>
          </cell>
          <cell r="F18">
            <v>11</v>
          </cell>
          <cell r="G18">
            <v>0</v>
          </cell>
          <cell r="H18">
            <v>0</v>
          </cell>
        </row>
        <row r="21">
          <cell r="B21">
            <v>0</v>
          </cell>
          <cell r="C21" t="str">
            <v>1-2</v>
          </cell>
          <cell r="D21" t="str">
            <v>2-3</v>
          </cell>
          <cell r="E21">
            <v>5</v>
          </cell>
        </row>
        <row r="22">
          <cell r="A22" t="str">
            <v>Nursery</v>
          </cell>
        </row>
        <row r="24">
          <cell r="A24" t="str">
            <v>Reception</v>
          </cell>
          <cell r="B24">
            <v>18</v>
          </cell>
          <cell r="C24">
            <v>12</v>
          </cell>
        </row>
        <row r="26">
          <cell r="A26" t="str">
            <v>Year 1</v>
          </cell>
          <cell r="B26">
            <v>8</v>
          </cell>
          <cell r="C26">
            <v>14</v>
          </cell>
          <cell r="D26">
            <v>3</v>
          </cell>
          <cell r="E26">
            <v>1</v>
          </cell>
        </row>
        <row r="27">
          <cell r="A27" t="str">
            <v>Year 2</v>
          </cell>
          <cell r="B27">
            <v>7</v>
          </cell>
          <cell r="C27">
            <v>1</v>
          </cell>
          <cell r="D27">
            <v>10</v>
          </cell>
          <cell r="E27">
            <v>1</v>
          </cell>
        </row>
        <row r="28">
          <cell r="B28">
            <v>6</v>
          </cell>
          <cell r="C28">
            <v>22</v>
          </cell>
          <cell r="D28">
            <v>2</v>
          </cell>
        </row>
        <row r="29">
          <cell r="A29" t="str">
            <v>Year 3</v>
          </cell>
          <cell r="B29">
            <v>2</v>
          </cell>
          <cell r="C29">
            <v>18</v>
          </cell>
          <cell r="D29">
            <v>4</v>
          </cell>
          <cell r="E29">
            <v>4</v>
          </cell>
        </row>
        <row r="30">
          <cell r="B30">
            <v>5</v>
          </cell>
          <cell r="C30">
            <v>20</v>
          </cell>
          <cell r="D30">
            <v>3</v>
          </cell>
          <cell r="E30">
            <v>2</v>
          </cell>
        </row>
        <row r="31">
          <cell r="A31" t="str">
            <v>Year 4</v>
          </cell>
          <cell r="C31">
            <v>7</v>
          </cell>
          <cell r="D31">
            <v>8</v>
          </cell>
          <cell r="E31">
            <v>11</v>
          </cell>
        </row>
        <row r="32">
          <cell r="B32">
            <v>11</v>
          </cell>
          <cell r="C32">
            <v>6</v>
          </cell>
          <cell r="D32">
            <v>7</v>
          </cell>
          <cell r="E32">
            <v>4</v>
          </cell>
        </row>
        <row r="33">
          <cell r="A33" t="str">
            <v>Year 5</v>
          </cell>
          <cell r="B33">
            <v>12</v>
          </cell>
          <cell r="C33">
            <v>6</v>
          </cell>
          <cell r="D33">
            <v>5</v>
          </cell>
          <cell r="E33">
            <v>2</v>
          </cell>
        </row>
        <row r="34">
          <cell r="B34">
            <v>0</v>
          </cell>
          <cell r="C34">
            <v>16</v>
          </cell>
          <cell r="D34">
            <v>6</v>
          </cell>
          <cell r="E34">
            <v>2</v>
          </cell>
        </row>
        <row r="35">
          <cell r="A35" t="str">
            <v>Year 6</v>
          </cell>
          <cell r="B35">
            <v>5</v>
          </cell>
          <cell r="C35">
            <v>12</v>
          </cell>
          <cell r="D35">
            <v>7</v>
          </cell>
          <cell r="E35">
            <v>1</v>
          </cell>
        </row>
        <row r="36">
          <cell r="B36">
            <v>7</v>
          </cell>
          <cell r="C36">
            <v>8</v>
          </cell>
          <cell r="D36">
            <v>7</v>
          </cell>
          <cell r="E36">
            <v>6</v>
          </cell>
        </row>
        <row r="37">
          <cell r="A37" t="str">
            <v>Total</v>
          </cell>
          <cell r="B37">
            <v>81</v>
          </cell>
          <cell r="C37">
            <v>142</v>
          </cell>
          <cell r="D37">
            <v>62</v>
          </cell>
          <cell r="E37">
            <v>34</v>
          </cell>
        </row>
        <row r="40">
          <cell r="B40" t="str">
            <v>a lot</v>
          </cell>
          <cell r="C40" t="str">
            <v xml:space="preserve">a little </v>
          </cell>
          <cell r="D40" t="str">
            <v>not at all</v>
          </cell>
        </row>
        <row r="41">
          <cell r="A41" t="str">
            <v>Nursery</v>
          </cell>
          <cell r="B41">
            <v>10</v>
          </cell>
          <cell r="C41">
            <v>9</v>
          </cell>
          <cell r="D41">
            <v>7</v>
          </cell>
        </row>
        <row r="42">
          <cell r="B42">
            <v>24</v>
          </cell>
        </row>
        <row r="43">
          <cell r="A43" t="str">
            <v>Reception</v>
          </cell>
          <cell r="B43">
            <v>18</v>
          </cell>
          <cell r="C43">
            <v>10</v>
          </cell>
          <cell r="D43">
            <v>2</v>
          </cell>
        </row>
        <row r="45">
          <cell r="A45" t="str">
            <v>Year 1</v>
          </cell>
          <cell r="B45">
            <v>19</v>
          </cell>
          <cell r="C45">
            <v>2</v>
          </cell>
          <cell r="D45">
            <v>7</v>
          </cell>
        </row>
        <row r="46">
          <cell r="A46" t="str">
            <v>Year 2</v>
          </cell>
          <cell r="B46">
            <v>20</v>
          </cell>
          <cell r="C46">
            <v>2</v>
          </cell>
          <cell r="D46">
            <v>5</v>
          </cell>
        </row>
        <row r="47">
          <cell r="B47">
            <v>25</v>
          </cell>
          <cell r="C47">
            <v>4</v>
          </cell>
          <cell r="D47">
            <v>1</v>
          </cell>
        </row>
        <row r="48">
          <cell r="A48" t="str">
            <v>Year 3</v>
          </cell>
          <cell r="B48">
            <v>25</v>
          </cell>
          <cell r="C48">
            <v>5</v>
          </cell>
        </row>
        <row r="49">
          <cell r="B49">
            <v>20</v>
          </cell>
          <cell r="C49">
            <v>6</v>
          </cell>
          <cell r="D49">
            <v>4</v>
          </cell>
        </row>
        <row r="50">
          <cell r="A50" t="str">
            <v>Year 4</v>
          </cell>
          <cell r="B50">
            <v>23</v>
          </cell>
          <cell r="C50">
            <v>2</v>
          </cell>
          <cell r="D50">
            <v>2</v>
          </cell>
        </row>
        <row r="51">
          <cell r="B51">
            <v>20</v>
          </cell>
          <cell r="C51">
            <v>3</v>
          </cell>
          <cell r="D51">
            <v>6</v>
          </cell>
        </row>
        <row r="52">
          <cell r="A52" t="str">
            <v>Year 5</v>
          </cell>
          <cell r="B52">
            <v>27</v>
          </cell>
          <cell r="D52">
            <v>3</v>
          </cell>
        </row>
        <row r="53">
          <cell r="B53">
            <v>26</v>
          </cell>
          <cell r="C53">
            <v>4</v>
          </cell>
        </row>
        <row r="54">
          <cell r="A54" t="str">
            <v>Year 6</v>
          </cell>
          <cell r="B54">
            <v>27</v>
          </cell>
          <cell r="D54">
            <v>3</v>
          </cell>
        </row>
        <row r="55">
          <cell r="B55">
            <v>23</v>
          </cell>
          <cell r="C55">
            <v>5</v>
          </cell>
          <cell r="D55">
            <v>1</v>
          </cell>
        </row>
        <row r="56">
          <cell r="A56" t="str">
            <v>Total</v>
          </cell>
          <cell r="B56">
            <v>307</v>
          </cell>
          <cell r="C56">
            <v>52</v>
          </cell>
          <cell r="D56">
            <v>41</v>
          </cell>
        </row>
        <row r="59">
          <cell r="B59">
            <v>0</v>
          </cell>
          <cell r="C59" t="str">
            <v>1-2</v>
          </cell>
          <cell r="D59" t="str">
            <v>2-3</v>
          </cell>
          <cell r="E59">
            <v>5</v>
          </cell>
        </row>
        <row r="60">
          <cell r="A60" t="str">
            <v>Nursery</v>
          </cell>
          <cell r="B60">
            <v>9</v>
          </cell>
          <cell r="C60">
            <v>3</v>
          </cell>
          <cell r="D60">
            <v>4</v>
          </cell>
          <cell r="E60">
            <v>7</v>
          </cell>
        </row>
        <row r="62">
          <cell r="A62" t="str">
            <v>Reception</v>
          </cell>
          <cell r="B62">
            <v>18</v>
          </cell>
          <cell r="C62">
            <v>2</v>
          </cell>
          <cell r="D62">
            <v>8</v>
          </cell>
        </row>
        <row r="63">
          <cell r="C63">
            <v>1</v>
          </cell>
          <cell r="D63">
            <v>1</v>
          </cell>
          <cell r="E63">
            <v>10</v>
          </cell>
        </row>
        <row r="64">
          <cell r="A64" t="str">
            <v>Year 1</v>
          </cell>
          <cell r="B64">
            <v>10</v>
          </cell>
          <cell r="C64">
            <v>9</v>
          </cell>
          <cell r="D64">
            <v>1</v>
          </cell>
          <cell r="E64">
            <v>8</v>
          </cell>
        </row>
        <row r="65">
          <cell r="A65" t="str">
            <v>Year 2</v>
          </cell>
          <cell r="B65">
            <v>5</v>
          </cell>
          <cell r="C65">
            <v>14</v>
          </cell>
          <cell r="D65">
            <v>0</v>
          </cell>
          <cell r="E65">
            <v>8</v>
          </cell>
        </row>
        <row r="66">
          <cell r="B66">
            <v>12</v>
          </cell>
          <cell r="C66">
            <v>3</v>
          </cell>
          <cell r="D66">
            <v>3</v>
          </cell>
          <cell r="E66">
            <v>10</v>
          </cell>
        </row>
        <row r="67">
          <cell r="A67" t="str">
            <v>Year 3</v>
          </cell>
          <cell r="B67">
            <v>14</v>
          </cell>
          <cell r="C67">
            <v>4</v>
          </cell>
          <cell r="D67">
            <v>1</v>
          </cell>
          <cell r="E67">
            <v>11</v>
          </cell>
        </row>
        <row r="68">
          <cell r="B68">
            <v>6</v>
          </cell>
          <cell r="C68">
            <v>6</v>
          </cell>
          <cell r="D68">
            <v>4</v>
          </cell>
          <cell r="E68">
            <v>14</v>
          </cell>
        </row>
        <row r="69">
          <cell r="A69" t="str">
            <v>Year 4</v>
          </cell>
          <cell r="B69">
            <v>11</v>
          </cell>
          <cell r="C69">
            <v>7</v>
          </cell>
          <cell r="D69">
            <v>3</v>
          </cell>
          <cell r="E69">
            <v>6</v>
          </cell>
        </row>
        <row r="70">
          <cell r="B70">
            <v>12</v>
          </cell>
          <cell r="C70">
            <v>4</v>
          </cell>
          <cell r="D70">
            <v>6</v>
          </cell>
          <cell r="E70">
            <v>7</v>
          </cell>
        </row>
        <row r="71">
          <cell r="A71" t="str">
            <v>Year 5</v>
          </cell>
          <cell r="B71">
            <v>11</v>
          </cell>
          <cell r="C71">
            <v>6</v>
          </cell>
          <cell r="D71">
            <v>1</v>
          </cell>
          <cell r="E71">
            <v>12</v>
          </cell>
        </row>
        <row r="72">
          <cell r="B72">
            <v>7</v>
          </cell>
          <cell r="C72">
            <v>4</v>
          </cell>
          <cell r="D72">
            <v>8</v>
          </cell>
          <cell r="E72">
            <v>6</v>
          </cell>
        </row>
        <row r="73">
          <cell r="A73" t="str">
            <v>Year 6</v>
          </cell>
          <cell r="E73">
            <v>13</v>
          </cell>
        </row>
        <row r="74">
          <cell r="B74">
            <v>9</v>
          </cell>
          <cell r="C74">
            <v>4</v>
          </cell>
          <cell r="D74">
            <v>5</v>
          </cell>
          <cell r="E74">
            <v>11</v>
          </cell>
        </row>
        <row r="75">
          <cell r="A75" t="str">
            <v>Total</v>
          </cell>
          <cell r="B75">
            <v>124</v>
          </cell>
          <cell r="C75">
            <v>67</v>
          </cell>
          <cell r="D75">
            <v>45</v>
          </cell>
          <cell r="E75">
            <v>123</v>
          </cell>
        </row>
        <row r="78">
          <cell r="B78" t="str">
            <v>parents walk</v>
          </cell>
          <cell r="C78" t="str">
            <v>sibling walks</v>
          </cell>
          <cell r="D78" t="str">
            <v>house is close</v>
          </cell>
          <cell r="E78" t="str">
            <v>friends walk</v>
          </cell>
          <cell r="F78" t="str">
            <v>badges</v>
          </cell>
        </row>
        <row r="79">
          <cell r="A79" t="str">
            <v>Nursery</v>
          </cell>
          <cell r="B79">
            <v>11</v>
          </cell>
          <cell r="D79">
            <v>1</v>
          </cell>
        </row>
        <row r="81">
          <cell r="A81" t="str">
            <v>Reception</v>
          </cell>
          <cell r="B81">
            <v>8</v>
          </cell>
          <cell r="E81">
            <v>2</v>
          </cell>
        </row>
        <row r="82">
          <cell r="B82">
            <v>11</v>
          </cell>
          <cell r="C82">
            <v>1</v>
          </cell>
          <cell r="D82">
            <v>10</v>
          </cell>
          <cell r="F82">
            <v>11</v>
          </cell>
        </row>
        <row r="83">
          <cell r="A83" t="str">
            <v>Year 1</v>
          </cell>
          <cell r="B83">
            <v>4</v>
          </cell>
          <cell r="D83">
            <v>11</v>
          </cell>
        </row>
        <row r="84">
          <cell r="A84" t="str">
            <v>Year 2</v>
          </cell>
          <cell r="B84">
            <v>0</v>
          </cell>
          <cell r="D84">
            <v>3</v>
          </cell>
          <cell r="F84">
            <v>9</v>
          </cell>
        </row>
        <row r="85">
          <cell r="B85">
            <v>16</v>
          </cell>
          <cell r="D85">
            <v>9</v>
          </cell>
          <cell r="F85">
            <v>5</v>
          </cell>
        </row>
        <row r="86">
          <cell r="A86" t="str">
            <v>Year 3</v>
          </cell>
          <cell r="D86">
            <v>10</v>
          </cell>
          <cell r="E86">
            <v>2</v>
          </cell>
          <cell r="F86">
            <v>3</v>
          </cell>
        </row>
        <row r="87">
          <cell r="B87">
            <v>14</v>
          </cell>
          <cell r="D87">
            <v>14</v>
          </cell>
        </row>
        <row r="88">
          <cell r="A88" t="str">
            <v>Year 4</v>
          </cell>
          <cell r="B88">
            <v>7</v>
          </cell>
          <cell r="D88">
            <v>8</v>
          </cell>
          <cell r="F88">
            <v>1</v>
          </cell>
        </row>
        <row r="89">
          <cell r="B89">
            <v>6</v>
          </cell>
          <cell r="C89">
            <v>1</v>
          </cell>
          <cell r="D89">
            <v>8</v>
          </cell>
          <cell r="F89">
            <v>1</v>
          </cell>
        </row>
        <row r="90">
          <cell r="A90" t="str">
            <v>Year 5</v>
          </cell>
          <cell r="B90">
            <v>7</v>
          </cell>
          <cell r="C90">
            <v>1</v>
          </cell>
          <cell r="D90">
            <v>13</v>
          </cell>
          <cell r="E90">
            <v>2</v>
          </cell>
          <cell r="F90">
            <v>3</v>
          </cell>
        </row>
        <row r="91">
          <cell r="B91">
            <v>2</v>
          </cell>
          <cell r="C91">
            <v>2</v>
          </cell>
          <cell r="D91">
            <v>2</v>
          </cell>
          <cell r="E91">
            <v>3</v>
          </cell>
          <cell r="F91">
            <v>4</v>
          </cell>
        </row>
        <row r="92">
          <cell r="A92" t="str">
            <v>Year 6</v>
          </cell>
          <cell r="D92">
            <v>13</v>
          </cell>
        </row>
        <row r="93">
          <cell r="B93">
            <v>2</v>
          </cell>
          <cell r="C93">
            <v>2</v>
          </cell>
          <cell r="D93">
            <v>13</v>
          </cell>
          <cell r="E93">
            <v>2</v>
          </cell>
          <cell r="F93">
            <v>1</v>
          </cell>
        </row>
        <row r="94">
          <cell r="A94" t="str">
            <v>Total</v>
          </cell>
          <cell r="B94">
            <v>88</v>
          </cell>
          <cell r="C94">
            <v>7</v>
          </cell>
          <cell r="D94">
            <v>115</v>
          </cell>
          <cell r="E94">
            <v>11</v>
          </cell>
          <cell r="F94">
            <v>38</v>
          </cell>
        </row>
        <row r="97">
          <cell r="B97" t="str">
            <v>too many cars on road</v>
          </cell>
          <cell r="C97" t="str">
            <v>parents drive</v>
          </cell>
          <cell r="D97" t="str">
            <v>not allowed alone</v>
          </cell>
          <cell r="E97" t="str">
            <v>Live far away</v>
          </cell>
          <cell r="F97" t="str">
            <v>don't want to</v>
          </cell>
        </row>
        <row r="98">
          <cell r="A98" t="str">
            <v>Nursery</v>
          </cell>
          <cell r="C98">
            <v>2</v>
          </cell>
          <cell r="D98">
            <v>1</v>
          </cell>
          <cell r="E98">
            <v>9</v>
          </cell>
          <cell r="F98">
            <v>2</v>
          </cell>
        </row>
        <row r="99">
          <cell r="E99">
            <v>13</v>
          </cell>
        </row>
        <row r="100">
          <cell r="A100" t="str">
            <v>Reception</v>
          </cell>
          <cell r="C100">
            <v>18</v>
          </cell>
        </row>
        <row r="101">
          <cell r="C101">
            <v>1</v>
          </cell>
          <cell r="D101">
            <v>1</v>
          </cell>
          <cell r="E101">
            <v>3</v>
          </cell>
          <cell r="F101">
            <v>1</v>
          </cell>
        </row>
        <row r="102">
          <cell r="A102" t="str">
            <v>Year 1</v>
          </cell>
          <cell r="C102">
            <v>5</v>
          </cell>
          <cell r="E102">
            <v>8</v>
          </cell>
        </row>
        <row r="103">
          <cell r="A103" t="str">
            <v>Year 2</v>
          </cell>
          <cell r="C103">
            <v>3</v>
          </cell>
          <cell r="D103">
            <v>9</v>
          </cell>
          <cell r="E103">
            <v>2</v>
          </cell>
          <cell r="F103">
            <v>1</v>
          </cell>
        </row>
        <row r="104">
          <cell r="C104">
            <v>3</v>
          </cell>
          <cell r="D104">
            <v>1</v>
          </cell>
          <cell r="E104">
            <v>3</v>
          </cell>
          <cell r="F104">
            <v>4</v>
          </cell>
        </row>
        <row r="105">
          <cell r="A105" t="str">
            <v>Year 3</v>
          </cell>
          <cell r="C105">
            <v>3</v>
          </cell>
          <cell r="D105">
            <v>2</v>
          </cell>
          <cell r="E105">
            <v>10</v>
          </cell>
        </row>
        <row r="106">
          <cell r="C106">
            <v>16</v>
          </cell>
        </row>
        <row r="107">
          <cell r="A107" t="str">
            <v>Year 4</v>
          </cell>
          <cell r="C107">
            <v>3</v>
          </cell>
          <cell r="E107">
            <v>8</v>
          </cell>
        </row>
        <row r="108">
          <cell r="C108">
            <v>7</v>
          </cell>
          <cell r="D108">
            <v>5</v>
          </cell>
          <cell r="E108">
            <v>3</v>
          </cell>
          <cell r="F108">
            <v>3</v>
          </cell>
        </row>
        <row r="109">
          <cell r="A109" t="str">
            <v>Year 5</v>
          </cell>
          <cell r="B109">
            <v>1</v>
          </cell>
          <cell r="C109">
            <v>9</v>
          </cell>
          <cell r="D109">
            <v>2</v>
          </cell>
          <cell r="E109">
            <v>9</v>
          </cell>
          <cell r="F109">
            <v>3</v>
          </cell>
        </row>
        <row r="110">
          <cell r="B110">
            <v>0</v>
          </cell>
          <cell r="C110">
            <v>2</v>
          </cell>
          <cell r="D110">
            <v>3</v>
          </cell>
          <cell r="E110">
            <v>4</v>
          </cell>
          <cell r="F110">
            <v>1</v>
          </cell>
        </row>
        <row r="111">
          <cell r="A111" t="str">
            <v>Year 6</v>
          </cell>
          <cell r="E111">
            <v>17</v>
          </cell>
        </row>
        <row r="112">
          <cell r="C112">
            <v>2</v>
          </cell>
          <cell r="E112">
            <v>5</v>
          </cell>
        </row>
        <row r="113">
          <cell r="A113" t="str">
            <v>Total</v>
          </cell>
          <cell r="B113">
            <v>1</v>
          </cell>
          <cell r="C113">
            <v>74</v>
          </cell>
          <cell r="D113">
            <v>24</v>
          </cell>
          <cell r="E113">
            <v>94</v>
          </cell>
          <cell r="F113">
            <v>15</v>
          </cell>
        </row>
        <row r="116">
          <cell r="B116" t="str">
            <v>walk</v>
          </cell>
          <cell r="C116" t="str">
            <v>cycle</v>
          </cell>
          <cell r="D116" t="str">
            <v>car</v>
          </cell>
          <cell r="E116" t="str">
            <v>scooter</v>
          </cell>
          <cell r="F116" t="str">
            <v>bus</v>
          </cell>
          <cell r="G116" t="str">
            <v>tram</v>
          </cell>
          <cell r="H116" t="str">
            <v>train</v>
          </cell>
        </row>
        <row r="117">
          <cell r="A117" t="str">
            <v>Nursery</v>
          </cell>
          <cell r="B117">
            <v>7</v>
          </cell>
          <cell r="C117">
            <v>3</v>
          </cell>
          <cell r="D117">
            <v>6</v>
          </cell>
          <cell r="E117">
            <v>7</v>
          </cell>
          <cell r="F117">
            <v>3</v>
          </cell>
        </row>
        <row r="118">
          <cell r="B118">
            <v>6</v>
          </cell>
          <cell r="C118">
            <v>6</v>
          </cell>
          <cell r="D118">
            <v>2</v>
          </cell>
          <cell r="E118">
            <v>1</v>
          </cell>
        </row>
        <row r="119">
          <cell r="A119" t="str">
            <v>Reception</v>
          </cell>
          <cell r="B119">
            <v>5</v>
          </cell>
          <cell r="C119">
            <v>3</v>
          </cell>
          <cell r="D119">
            <v>8</v>
          </cell>
          <cell r="E119">
            <v>6</v>
          </cell>
          <cell r="F119">
            <v>1</v>
          </cell>
          <cell r="G119">
            <v>4</v>
          </cell>
          <cell r="H119">
            <v>3</v>
          </cell>
        </row>
        <row r="120">
          <cell r="B120">
            <v>9</v>
          </cell>
          <cell r="C120">
            <v>4</v>
          </cell>
          <cell r="D120">
            <v>1</v>
          </cell>
          <cell r="E120">
            <v>4</v>
          </cell>
        </row>
        <row r="121">
          <cell r="A121" t="str">
            <v>Year 1</v>
          </cell>
          <cell r="B121">
            <v>10</v>
          </cell>
          <cell r="C121">
            <v>2</v>
          </cell>
          <cell r="D121">
            <v>5</v>
          </cell>
          <cell r="E121">
            <v>8</v>
          </cell>
          <cell r="F121">
            <v>1</v>
          </cell>
        </row>
        <row r="122">
          <cell r="A122" t="str">
            <v>Year 2</v>
          </cell>
          <cell r="B122">
            <v>7</v>
          </cell>
          <cell r="C122">
            <v>10</v>
          </cell>
          <cell r="D122">
            <v>6</v>
          </cell>
          <cell r="E122">
            <v>4</v>
          </cell>
        </row>
        <row r="123">
          <cell r="B123">
            <v>9</v>
          </cell>
          <cell r="C123">
            <v>8</v>
          </cell>
          <cell r="D123">
            <v>5</v>
          </cell>
          <cell r="E123">
            <v>4</v>
          </cell>
          <cell r="F123">
            <v>4</v>
          </cell>
        </row>
        <row r="124">
          <cell r="A124" t="str">
            <v>Year 3</v>
          </cell>
          <cell r="B124">
            <v>8</v>
          </cell>
          <cell r="C124">
            <v>13</v>
          </cell>
          <cell r="D124">
            <v>4</v>
          </cell>
          <cell r="E124">
            <v>3</v>
          </cell>
          <cell r="F124">
            <v>2</v>
          </cell>
        </row>
        <row r="125">
          <cell r="B125">
            <v>10</v>
          </cell>
          <cell r="C125">
            <v>12</v>
          </cell>
          <cell r="E125">
            <v>6</v>
          </cell>
          <cell r="F125">
            <v>2</v>
          </cell>
        </row>
        <row r="126">
          <cell r="A126" t="str">
            <v>Year 4</v>
          </cell>
        </row>
        <row r="127">
          <cell r="B127">
            <v>12</v>
          </cell>
          <cell r="C127">
            <v>4</v>
          </cell>
          <cell r="D127">
            <v>9</v>
          </cell>
          <cell r="E127">
            <v>4</v>
          </cell>
        </row>
        <row r="128">
          <cell r="A128" t="str">
            <v>Year 5</v>
          </cell>
          <cell r="B128">
            <v>4</v>
          </cell>
          <cell r="C128">
            <v>11</v>
          </cell>
          <cell r="D128">
            <v>7</v>
          </cell>
        </row>
        <row r="129">
          <cell r="B129">
            <v>8</v>
          </cell>
          <cell r="C129">
            <v>4</v>
          </cell>
          <cell r="D129">
            <v>5</v>
          </cell>
          <cell r="E129">
            <v>11</v>
          </cell>
          <cell r="F129">
            <v>1</v>
          </cell>
          <cell r="H129">
            <v>1</v>
          </cell>
        </row>
        <row r="130">
          <cell r="A130" t="str">
            <v>Year 6</v>
          </cell>
          <cell r="C130">
            <v>9</v>
          </cell>
          <cell r="E130">
            <v>5</v>
          </cell>
          <cell r="F130">
            <v>4</v>
          </cell>
          <cell r="G130">
            <v>12</v>
          </cell>
        </row>
        <row r="131">
          <cell r="B131">
            <v>9</v>
          </cell>
          <cell r="C131">
            <v>6</v>
          </cell>
          <cell r="D131">
            <v>10</v>
          </cell>
          <cell r="E131">
            <v>3</v>
          </cell>
          <cell r="H131">
            <v>1</v>
          </cell>
        </row>
        <row r="132">
          <cell r="A132" t="str">
            <v>Total</v>
          </cell>
          <cell r="B132">
            <v>104</v>
          </cell>
          <cell r="C132">
            <v>95</v>
          </cell>
          <cell r="D132">
            <v>68</v>
          </cell>
          <cell r="E132">
            <v>66</v>
          </cell>
          <cell r="F132">
            <v>18</v>
          </cell>
          <cell r="G132">
            <v>16</v>
          </cell>
          <cell r="H132">
            <v>5</v>
          </cell>
        </row>
        <row r="135">
          <cell r="B135" t="str">
            <v>Yes</v>
          </cell>
        </row>
        <row r="136">
          <cell r="A136" t="str">
            <v>Nursery</v>
          </cell>
        </row>
        <row r="137">
          <cell r="B137">
            <v>15</v>
          </cell>
        </row>
        <row r="138">
          <cell r="A138" t="str">
            <v>Reception</v>
          </cell>
          <cell r="B138">
            <v>10</v>
          </cell>
        </row>
        <row r="139">
          <cell r="B139">
            <v>13</v>
          </cell>
        </row>
        <row r="140">
          <cell r="A140" t="str">
            <v>Year 1</v>
          </cell>
          <cell r="B140">
            <v>12</v>
          </cell>
        </row>
        <row r="141">
          <cell r="A141" t="str">
            <v>Year 2</v>
          </cell>
          <cell r="B141">
            <v>9</v>
          </cell>
        </row>
        <row r="142">
          <cell r="B142">
            <v>15</v>
          </cell>
        </row>
        <row r="143">
          <cell r="A143" t="str">
            <v>Year 3</v>
          </cell>
          <cell r="B143">
            <v>6</v>
          </cell>
        </row>
        <row r="145">
          <cell r="A145" t="str">
            <v>Year 4</v>
          </cell>
          <cell r="B145">
            <v>10</v>
          </cell>
        </row>
        <row r="146">
          <cell r="B146">
            <v>3</v>
          </cell>
        </row>
        <row r="147">
          <cell r="A147" t="str">
            <v>Year 5</v>
          </cell>
          <cell r="B147">
            <v>2</v>
          </cell>
        </row>
        <row r="148">
          <cell r="B148">
            <v>9</v>
          </cell>
        </row>
        <row r="149">
          <cell r="A149" t="str">
            <v>Year 6</v>
          </cell>
          <cell r="B149">
            <v>8</v>
          </cell>
        </row>
        <row r="150">
          <cell r="B150">
            <v>12</v>
          </cell>
        </row>
        <row r="154">
          <cell r="B154" t="str">
            <v>Yes</v>
          </cell>
          <cell r="C154" t="str">
            <v>No</v>
          </cell>
        </row>
        <row r="155">
          <cell r="A155" t="str">
            <v>Nursery</v>
          </cell>
        </row>
        <row r="156">
          <cell r="B156">
            <v>14</v>
          </cell>
          <cell r="C156">
            <v>10</v>
          </cell>
        </row>
        <row r="157">
          <cell r="A157" t="str">
            <v>Reception</v>
          </cell>
          <cell r="B157">
            <v>10</v>
          </cell>
          <cell r="C157">
            <v>20</v>
          </cell>
        </row>
        <row r="159">
          <cell r="A159" t="str">
            <v>Year 1</v>
          </cell>
          <cell r="B159">
            <v>18</v>
          </cell>
          <cell r="C159">
            <v>7</v>
          </cell>
        </row>
        <row r="160">
          <cell r="A160" t="str">
            <v>Year 2</v>
          </cell>
        </row>
        <row r="161">
          <cell r="B161">
            <v>20</v>
          </cell>
          <cell r="C161">
            <v>10</v>
          </cell>
        </row>
        <row r="162">
          <cell r="A162" t="str">
            <v>Year 3</v>
          </cell>
          <cell r="B162">
            <v>13</v>
          </cell>
          <cell r="C162">
            <v>7</v>
          </cell>
        </row>
        <row r="164">
          <cell r="A164" t="str">
            <v>Year 4</v>
          </cell>
          <cell r="B164">
            <v>20</v>
          </cell>
          <cell r="C164">
            <v>7</v>
          </cell>
        </row>
        <row r="165">
          <cell r="B165">
            <v>16</v>
          </cell>
          <cell r="C165">
            <v>13</v>
          </cell>
        </row>
        <row r="166">
          <cell r="A166" t="str">
            <v>Year 5</v>
          </cell>
        </row>
        <row r="167">
          <cell r="B167">
            <v>24</v>
          </cell>
          <cell r="C167">
            <v>6</v>
          </cell>
        </row>
        <row r="168">
          <cell r="A168" t="str">
            <v>Year 6</v>
          </cell>
          <cell r="B168">
            <v>15</v>
          </cell>
          <cell r="C168">
            <v>15</v>
          </cell>
        </row>
        <row r="170">
          <cell r="A170" t="str">
            <v>Total</v>
          </cell>
          <cell r="B170">
            <v>150</v>
          </cell>
          <cell r="C170">
            <v>95</v>
          </cell>
        </row>
        <row r="173">
          <cell r="B173" t="str">
            <v>Yes</v>
          </cell>
          <cell r="C173" t="str">
            <v>No</v>
          </cell>
        </row>
        <row r="174">
          <cell r="A174" t="str">
            <v>Nursery</v>
          </cell>
        </row>
        <row r="176">
          <cell r="A176" t="str">
            <v>Reception</v>
          </cell>
          <cell r="B176">
            <v>10</v>
          </cell>
          <cell r="C176">
            <v>20</v>
          </cell>
        </row>
        <row r="178">
          <cell r="A178" t="str">
            <v>Year 1</v>
          </cell>
          <cell r="B178">
            <v>16</v>
          </cell>
          <cell r="C178">
            <v>8</v>
          </cell>
        </row>
        <row r="179">
          <cell r="A179" t="str">
            <v>Year 2</v>
          </cell>
        </row>
        <row r="180">
          <cell r="B180">
            <v>17</v>
          </cell>
          <cell r="C180">
            <v>13</v>
          </cell>
        </row>
        <row r="181">
          <cell r="A181" t="str">
            <v>Year 3</v>
          </cell>
          <cell r="B181">
            <v>11</v>
          </cell>
          <cell r="C181">
            <v>19</v>
          </cell>
        </row>
        <row r="183">
          <cell r="A183" t="str">
            <v>Year 4</v>
          </cell>
          <cell r="B183">
            <v>20</v>
          </cell>
          <cell r="C183">
            <v>7</v>
          </cell>
        </row>
        <row r="184">
          <cell r="B184">
            <v>16</v>
          </cell>
          <cell r="C184">
            <v>13</v>
          </cell>
        </row>
        <row r="185">
          <cell r="A185" t="str">
            <v>Year 5</v>
          </cell>
          <cell r="B185">
            <v>3</v>
          </cell>
          <cell r="C185">
            <v>27</v>
          </cell>
        </row>
        <row r="186">
          <cell r="B186">
            <v>16</v>
          </cell>
          <cell r="C186">
            <v>14</v>
          </cell>
        </row>
        <row r="187">
          <cell r="A187" t="str">
            <v>Year 6</v>
          </cell>
          <cell r="B187">
            <v>15</v>
          </cell>
          <cell r="C187">
            <v>15</v>
          </cell>
        </row>
        <row r="189">
          <cell r="A189" t="str">
            <v>Total</v>
          </cell>
          <cell r="B189">
            <v>124</v>
          </cell>
          <cell r="C189">
            <v>136</v>
          </cell>
        </row>
      </sheetData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E25" sqref="E25"/>
    </sheetView>
  </sheetViews>
  <sheetFormatPr defaultRowHeight="15" x14ac:dyDescent="0.25"/>
  <cols>
    <col min="1" max="1" width="17.5703125" bestFit="1" customWidth="1"/>
    <col min="2" max="2" width="20" customWidth="1"/>
    <col min="3" max="3" width="12.7109375" bestFit="1" customWidth="1"/>
    <col min="4" max="4" width="19.85546875" bestFit="1" customWidth="1"/>
    <col min="5" max="5" width="12.42578125" bestFit="1" customWidth="1"/>
    <col min="6" max="6" width="12.7109375" bestFit="1" customWidth="1"/>
    <col min="7" max="7" width="11.28515625" customWidth="1"/>
    <col min="8" max="8" width="12.5703125" customWidth="1"/>
  </cols>
  <sheetData>
    <row r="1" spans="1:8" x14ac:dyDescent="0.25">
      <c r="A1">
        <v>1</v>
      </c>
      <c r="B1" t="s">
        <v>1</v>
      </c>
    </row>
    <row r="2" spans="1:8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 t="s">
        <v>9</v>
      </c>
      <c r="B3">
        <v>29</v>
      </c>
      <c r="C3">
        <v>5</v>
      </c>
      <c r="D3">
        <v>13</v>
      </c>
      <c r="E3">
        <v>8</v>
      </c>
      <c r="F3">
        <v>9</v>
      </c>
      <c r="G3">
        <v>2</v>
      </c>
      <c r="H3">
        <v>1</v>
      </c>
    </row>
    <row r="4" spans="1:8" x14ac:dyDescent="0.25">
      <c r="B4">
        <v>42</v>
      </c>
      <c r="C4">
        <v>5</v>
      </c>
      <c r="D4">
        <v>21</v>
      </c>
      <c r="E4">
        <v>3</v>
      </c>
      <c r="F4">
        <v>6</v>
      </c>
      <c r="G4">
        <v>2</v>
      </c>
      <c r="H4">
        <v>2</v>
      </c>
    </row>
    <row r="5" spans="1:8" x14ac:dyDescent="0.25">
      <c r="B5">
        <v>35</v>
      </c>
      <c r="C5">
        <v>8</v>
      </c>
      <c r="D5">
        <v>16</v>
      </c>
      <c r="E5">
        <v>6</v>
      </c>
      <c r="F5">
        <v>14</v>
      </c>
      <c r="G5">
        <v>5</v>
      </c>
      <c r="H5">
        <v>2</v>
      </c>
    </row>
    <row r="6" spans="1:8" x14ac:dyDescent="0.25">
      <c r="A6" s="6" t="s">
        <v>113</v>
      </c>
      <c r="B6" s="7">
        <f>SUM(B3:B5)</f>
        <v>106</v>
      </c>
      <c r="C6" s="7">
        <f t="shared" ref="C6:H6" si="0">SUM(C3:C5)</f>
        <v>18</v>
      </c>
      <c r="D6" s="7">
        <f t="shared" si="0"/>
        <v>50</v>
      </c>
      <c r="E6" s="7">
        <f t="shared" si="0"/>
        <v>17</v>
      </c>
      <c r="F6" s="7">
        <f t="shared" si="0"/>
        <v>29</v>
      </c>
      <c r="G6" s="7">
        <f t="shared" si="0"/>
        <v>9</v>
      </c>
      <c r="H6" s="7">
        <f t="shared" si="0"/>
        <v>5</v>
      </c>
    </row>
    <row r="7" spans="1:8" x14ac:dyDescent="0.25">
      <c r="A7" t="s">
        <v>0</v>
      </c>
      <c r="B7" s="1">
        <v>0.8</v>
      </c>
      <c r="C7">
        <v>6</v>
      </c>
      <c r="D7" t="s">
        <v>25</v>
      </c>
      <c r="E7">
        <v>3</v>
      </c>
      <c r="F7">
        <v>20</v>
      </c>
      <c r="G7">
        <v>5</v>
      </c>
      <c r="H7">
        <v>0</v>
      </c>
    </row>
    <row r="8" spans="1:8" x14ac:dyDescent="0.25">
      <c r="C8">
        <v>6</v>
      </c>
      <c r="D8">
        <v>32</v>
      </c>
      <c r="E8">
        <v>18</v>
      </c>
      <c r="F8">
        <v>14</v>
      </c>
      <c r="G8">
        <v>8</v>
      </c>
      <c r="H8">
        <v>6</v>
      </c>
    </row>
    <row r="9" spans="1:8" x14ac:dyDescent="0.25">
      <c r="B9">
        <v>45</v>
      </c>
      <c r="C9">
        <v>2</v>
      </c>
      <c r="D9">
        <v>20</v>
      </c>
      <c r="E9">
        <v>7</v>
      </c>
      <c r="F9">
        <v>20</v>
      </c>
      <c r="G9">
        <v>7</v>
      </c>
      <c r="H9">
        <v>4</v>
      </c>
    </row>
    <row r="10" spans="1:8" x14ac:dyDescent="0.25">
      <c r="A10" s="6" t="s">
        <v>113</v>
      </c>
      <c r="B10" s="7">
        <f>SUM(B7:B9)</f>
        <v>45.8</v>
      </c>
      <c r="C10" s="7">
        <f>SUM(C7:C9)</f>
        <v>14</v>
      </c>
      <c r="D10" s="7">
        <f t="shared" ref="D10:H10" si="1">SUM(D7:D9)</f>
        <v>52</v>
      </c>
      <c r="E10" s="7">
        <f t="shared" si="1"/>
        <v>28</v>
      </c>
      <c r="F10" s="7">
        <f t="shared" si="1"/>
        <v>54</v>
      </c>
      <c r="G10" s="7">
        <f t="shared" si="1"/>
        <v>20</v>
      </c>
      <c r="H10" s="7">
        <f t="shared" si="1"/>
        <v>10</v>
      </c>
    </row>
    <row r="11" spans="1:8" x14ac:dyDescent="0.25">
      <c r="A11" s="6" t="s">
        <v>126</v>
      </c>
      <c r="B11" s="3">
        <f>SUM(B6,B10)</f>
        <v>151.80000000000001</v>
      </c>
      <c r="C11" s="3">
        <f t="shared" ref="C11:H11" si="2">SUM(C6,C10)</f>
        <v>32</v>
      </c>
      <c r="D11" s="3">
        <f t="shared" si="2"/>
        <v>102</v>
      </c>
      <c r="E11" s="3">
        <f t="shared" si="2"/>
        <v>45</v>
      </c>
      <c r="F11" s="3">
        <f t="shared" si="2"/>
        <v>83</v>
      </c>
      <c r="G11" s="3">
        <f t="shared" si="2"/>
        <v>29</v>
      </c>
      <c r="H11" s="3">
        <f t="shared" si="2"/>
        <v>15</v>
      </c>
    </row>
    <row r="12" spans="1:8" x14ac:dyDescent="0.25">
      <c r="A12" s="6"/>
    </row>
    <row r="13" spans="1:8" x14ac:dyDescent="0.25">
      <c r="A13">
        <v>2</v>
      </c>
      <c r="B13" t="s">
        <v>114</v>
      </c>
    </row>
    <row r="14" spans="1:8" x14ac:dyDescent="0.25">
      <c r="B14" t="s">
        <v>10</v>
      </c>
    </row>
    <row r="15" spans="1:8" x14ac:dyDescent="0.25">
      <c r="A15" t="s">
        <v>9</v>
      </c>
      <c r="B15">
        <v>12</v>
      </c>
    </row>
    <row r="16" spans="1:8" x14ac:dyDescent="0.25">
      <c r="B16">
        <v>13</v>
      </c>
    </row>
    <row r="17" spans="1:6" x14ac:dyDescent="0.25">
      <c r="B17">
        <v>15</v>
      </c>
    </row>
    <row r="18" spans="1:6" x14ac:dyDescent="0.25">
      <c r="A18" s="6" t="s">
        <v>113</v>
      </c>
      <c r="B18" s="7">
        <f>SUM(B15:B17)</f>
        <v>40</v>
      </c>
    </row>
    <row r="19" spans="1:6" x14ac:dyDescent="0.25">
      <c r="A19" t="s">
        <v>0</v>
      </c>
      <c r="B19">
        <v>50</v>
      </c>
    </row>
    <row r="20" spans="1:6" x14ac:dyDescent="0.25">
      <c r="B20">
        <v>36</v>
      </c>
    </row>
    <row r="21" spans="1:6" x14ac:dyDescent="0.25">
      <c r="B21">
        <v>20</v>
      </c>
    </row>
    <row r="22" spans="1:6" x14ac:dyDescent="0.25">
      <c r="A22" s="6" t="s">
        <v>113</v>
      </c>
      <c r="B22" s="2">
        <f>SUM(B19:B21)</f>
        <v>106</v>
      </c>
    </row>
    <row r="23" spans="1:6" x14ac:dyDescent="0.25">
      <c r="A23" s="6" t="s">
        <v>126</v>
      </c>
      <c r="B23" s="2">
        <f>SUM(B18,B22)</f>
        <v>146</v>
      </c>
    </row>
    <row r="24" spans="1:6" x14ac:dyDescent="0.25">
      <c r="A24" s="6"/>
    </row>
    <row r="25" spans="1:6" x14ac:dyDescent="0.25">
      <c r="A25">
        <v>3</v>
      </c>
      <c r="B25" t="s">
        <v>32</v>
      </c>
    </row>
    <row r="26" spans="1:6" x14ac:dyDescent="0.25">
      <c r="B26" t="s">
        <v>15</v>
      </c>
      <c r="C26" t="s">
        <v>11</v>
      </c>
      <c r="D26" t="s">
        <v>12</v>
      </c>
      <c r="E26" t="s">
        <v>13</v>
      </c>
      <c r="F26" t="s">
        <v>14</v>
      </c>
    </row>
    <row r="27" spans="1:6" x14ac:dyDescent="0.25">
      <c r="A27" t="s">
        <v>9</v>
      </c>
      <c r="B27">
        <v>2</v>
      </c>
      <c r="C27">
        <v>8</v>
      </c>
      <c r="D27">
        <v>8</v>
      </c>
      <c r="E27">
        <v>7</v>
      </c>
      <c r="F27">
        <v>5</v>
      </c>
    </row>
    <row r="28" spans="1:6" x14ac:dyDescent="0.25">
      <c r="B28">
        <v>1</v>
      </c>
      <c r="C28">
        <v>5</v>
      </c>
      <c r="D28">
        <v>8</v>
      </c>
      <c r="E28">
        <v>9</v>
      </c>
      <c r="F28">
        <v>4</v>
      </c>
    </row>
    <row r="29" spans="1:6" x14ac:dyDescent="0.25">
      <c r="B29">
        <v>2</v>
      </c>
      <c r="C29">
        <v>7</v>
      </c>
      <c r="D29">
        <v>16</v>
      </c>
      <c r="E29">
        <v>11</v>
      </c>
      <c r="F29">
        <v>6</v>
      </c>
    </row>
    <row r="30" spans="1:6" x14ac:dyDescent="0.25">
      <c r="A30" s="6" t="s">
        <v>113</v>
      </c>
      <c r="B30" s="7">
        <f>SUM(B27:B29)</f>
        <v>5</v>
      </c>
      <c r="C30" s="7">
        <f t="shared" ref="C30:F30" si="3">SUM(C27:C29)</f>
        <v>20</v>
      </c>
      <c r="D30" s="7">
        <f t="shared" si="3"/>
        <v>32</v>
      </c>
      <c r="E30" s="7">
        <f t="shared" si="3"/>
        <v>27</v>
      </c>
      <c r="F30" s="7">
        <f t="shared" si="3"/>
        <v>15</v>
      </c>
    </row>
    <row r="31" spans="1:6" x14ac:dyDescent="0.25">
      <c r="A31" t="s">
        <v>0</v>
      </c>
      <c r="B31">
        <v>1</v>
      </c>
      <c r="C31">
        <v>6</v>
      </c>
      <c r="D31">
        <v>7</v>
      </c>
      <c r="E31">
        <v>25</v>
      </c>
      <c r="F31">
        <v>4</v>
      </c>
    </row>
    <row r="32" spans="1:6" x14ac:dyDescent="0.25">
      <c r="B32">
        <v>1</v>
      </c>
      <c r="C32">
        <v>11</v>
      </c>
      <c r="D32">
        <v>9</v>
      </c>
      <c r="E32">
        <v>18</v>
      </c>
      <c r="F32">
        <v>5</v>
      </c>
    </row>
    <row r="33" spans="1:9" x14ac:dyDescent="0.25">
      <c r="B33">
        <v>1</v>
      </c>
      <c r="C33">
        <v>4</v>
      </c>
      <c r="D33">
        <v>6</v>
      </c>
      <c r="E33">
        <v>11</v>
      </c>
      <c r="F33">
        <v>7</v>
      </c>
    </row>
    <row r="34" spans="1:9" x14ac:dyDescent="0.25">
      <c r="A34" s="6" t="s">
        <v>113</v>
      </c>
      <c r="B34" s="2">
        <f>SUM(B31:B33)</f>
        <v>3</v>
      </c>
      <c r="C34" s="2">
        <f t="shared" ref="C34:F34" si="4">SUM(C31:C33)</f>
        <v>21</v>
      </c>
      <c r="D34" s="2">
        <f t="shared" si="4"/>
        <v>22</v>
      </c>
      <c r="E34" s="2">
        <f t="shared" si="4"/>
        <v>54</v>
      </c>
      <c r="F34" s="2">
        <f t="shared" si="4"/>
        <v>16</v>
      </c>
    </row>
    <row r="35" spans="1:9" x14ac:dyDescent="0.25">
      <c r="A35" s="6" t="s">
        <v>126</v>
      </c>
      <c r="B35" s="2">
        <f>SUM(B30,B34)</f>
        <v>8</v>
      </c>
      <c r="C35" s="2">
        <f t="shared" ref="C35:F35" si="5">SUM(C30,C34)</f>
        <v>41</v>
      </c>
      <c r="D35" s="2">
        <f t="shared" si="5"/>
        <v>54</v>
      </c>
      <c r="E35" s="2">
        <f t="shared" si="5"/>
        <v>81</v>
      </c>
      <c r="F35" s="2">
        <f t="shared" si="5"/>
        <v>31</v>
      </c>
    </row>
    <row r="36" spans="1:9" x14ac:dyDescent="0.25">
      <c r="A36" s="6"/>
    </row>
    <row r="37" spans="1:9" x14ac:dyDescent="0.25">
      <c r="A37">
        <v>4</v>
      </c>
      <c r="B37" t="s">
        <v>16</v>
      </c>
    </row>
    <row r="38" spans="1:9" x14ac:dyDescent="0.25">
      <c r="A38" t="s">
        <v>9</v>
      </c>
      <c r="B38" t="s">
        <v>17</v>
      </c>
      <c r="C38" t="s">
        <v>18</v>
      </c>
      <c r="D38" t="s">
        <v>19</v>
      </c>
      <c r="E38" t="s">
        <v>20</v>
      </c>
      <c r="F38" t="s">
        <v>21</v>
      </c>
      <c r="G38" t="s">
        <v>22</v>
      </c>
      <c r="H38" t="s">
        <v>23</v>
      </c>
      <c r="I38" t="s">
        <v>24</v>
      </c>
    </row>
    <row r="39" spans="1:9" x14ac:dyDescent="0.25">
      <c r="A39" t="s">
        <v>0</v>
      </c>
      <c r="B39" t="s">
        <v>19</v>
      </c>
      <c r="C39" t="s">
        <v>26</v>
      </c>
      <c r="D39" t="s">
        <v>20</v>
      </c>
      <c r="E39" t="s">
        <v>27</v>
      </c>
    </row>
    <row r="40" spans="1:9" x14ac:dyDescent="0.25">
      <c r="B40" s="8"/>
    </row>
    <row r="53" spans="1:2" x14ac:dyDescent="0.25">
      <c r="A53" s="6"/>
    </row>
    <row r="54" spans="1:2" x14ac:dyDescent="0.25">
      <c r="B54" s="3"/>
    </row>
    <row r="55" spans="1:2" x14ac:dyDescent="0.25">
      <c r="B55" s="3"/>
    </row>
    <row r="56" spans="1:2" x14ac:dyDescent="0.25">
      <c r="B56" s="3"/>
    </row>
    <row r="57" spans="1:2" x14ac:dyDescent="0.25">
      <c r="A57" s="6"/>
    </row>
    <row r="58" spans="1:2" x14ac:dyDescent="0.25">
      <c r="A5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opLeftCell="A112" workbookViewId="0">
      <selection activeCell="I1" sqref="I1"/>
    </sheetView>
  </sheetViews>
  <sheetFormatPr defaultRowHeight="15" x14ac:dyDescent="0.25"/>
  <cols>
    <col min="2" max="2" width="12.85546875" customWidth="1"/>
    <col min="3" max="3" width="12.7109375" bestFit="1" customWidth="1"/>
    <col min="4" max="4" width="17.28515625" bestFit="1" customWidth="1"/>
    <col min="5" max="5" width="26.42578125" bestFit="1" customWidth="1"/>
  </cols>
  <sheetData>
    <row r="1" spans="1:8" x14ac:dyDescent="0.25">
      <c r="B1" t="s">
        <v>1</v>
      </c>
    </row>
    <row r="2" spans="1:8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 t="s">
        <v>28</v>
      </c>
      <c r="B3">
        <v>17</v>
      </c>
      <c r="C3">
        <v>1</v>
      </c>
      <c r="D3">
        <v>10</v>
      </c>
      <c r="E3">
        <v>0</v>
      </c>
      <c r="F3">
        <v>1</v>
      </c>
      <c r="G3">
        <v>0</v>
      </c>
      <c r="H3">
        <v>0</v>
      </c>
    </row>
    <row r="4" spans="1:8" x14ac:dyDescent="0.25">
      <c r="A4" t="s">
        <v>70</v>
      </c>
      <c r="B4">
        <v>14</v>
      </c>
      <c r="C4">
        <v>1</v>
      </c>
      <c r="D4">
        <v>13</v>
      </c>
      <c r="E4">
        <v>0</v>
      </c>
      <c r="F4">
        <v>1</v>
      </c>
      <c r="G4">
        <v>0</v>
      </c>
      <c r="H4">
        <v>0</v>
      </c>
    </row>
    <row r="5" spans="1:8" x14ac:dyDescent="0.25">
      <c r="A5" t="s">
        <v>64</v>
      </c>
      <c r="B5">
        <v>13</v>
      </c>
      <c r="C5">
        <v>1</v>
      </c>
      <c r="D5">
        <v>13</v>
      </c>
      <c r="E5">
        <v>0</v>
      </c>
      <c r="F5">
        <v>1</v>
      </c>
      <c r="G5">
        <v>0</v>
      </c>
      <c r="H5">
        <v>0</v>
      </c>
    </row>
    <row r="6" spans="1:8" x14ac:dyDescent="0.25">
      <c r="A6" t="s">
        <v>117</v>
      </c>
      <c r="B6">
        <v>14</v>
      </c>
      <c r="C6">
        <v>0</v>
      </c>
      <c r="D6">
        <v>14</v>
      </c>
      <c r="E6">
        <v>0</v>
      </c>
      <c r="F6">
        <v>1</v>
      </c>
      <c r="G6">
        <v>0</v>
      </c>
      <c r="H6">
        <v>0</v>
      </c>
    </row>
    <row r="7" spans="1:8" x14ac:dyDescent="0.25">
      <c r="A7" t="s">
        <v>101</v>
      </c>
      <c r="B7">
        <v>13</v>
      </c>
      <c r="C7">
        <v>0</v>
      </c>
      <c r="D7">
        <v>15</v>
      </c>
      <c r="E7">
        <v>0</v>
      </c>
      <c r="F7">
        <v>1</v>
      </c>
      <c r="G7">
        <v>0</v>
      </c>
      <c r="H7">
        <v>0</v>
      </c>
    </row>
    <row r="8" spans="1:8" x14ac:dyDescent="0.25">
      <c r="A8" t="s">
        <v>116</v>
      </c>
      <c r="B8">
        <v>14</v>
      </c>
      <c r="C8">
        <v>0</v>
      </c>
      <c r="D8">
        <v>9</v>
      </c>
      <c r="E8">
        <v>2</v>
      </c>
      <c r="F8">
        <v>0</v>
      </c>
      <c r="G8">
        <v>0</v>
      </c>
      <c r="H8">
        <v>0</v>
      </c>
    </row>
    <row r="9" spans="1:8" x14ac:dyDescent="0.25">
      <c r="A9" t="s">
        <v>38</v>
      </c>
      <c r="B9">
        <v>16</v>
      </c>
      <c r="C9">
        <v>0</v>
      </c>
      <c r="D9">
        <v>12</v>
      </c>
      <c r="E9">
        <v>0</v>
      </c>
      <c r="F9">
        <v>2</v>
      </c>
      <c r="G9">
        <v>0</v>
      </c>
      <c r="H9">
        <v>0</v>
      </c>
    </row>
    <row r="10" spans="1:8" x14ac:dyDescent="0.25">
      <c r="A10" t="s">
        <v>74</v>
      </c>
      <c r="B10">
        <v>13</v>
      </c>
      <c r="C10">
        <v>0</v>
      </c>
      <c r="D10">
        <v>13</v>
      </c>
      <c r="E10">
        <v>0</v>
      </c>
      <c r="F10">
        <v>0</v>
      </c>
      <c r="G10">
        <v>0</v>
      </c>
      <c r="H10">
        <v>0</v>
      </c>
    </row>
    <row r="11" spans="1:8" x14ac:dyDescent="0.25">
      <c r="A11" t="s">
        <v>115</v>
      </c>
      <c r="B11">
        <v>14</v>
      </c>
      <c r="C11">
        <v>0</v>
      </c>
      <c r="D11">
        <v>13</v>
      </c>
      <c r="E11">
        <v>0</v>
      </c>
      <c r="F11">
        <v>0</v>
      </c>
      <c r="G11">
        <v>0</v>
      </c>
      <c r="H11">
        <v>0</v>
      </c>
    </row>
    <row r="12" spans="1:8" x14ac:dyDescent="0.25">
      <c r="A12" s="2" t="s">
        <v>113</v>
      </c>
      <c r="B12" s="2">
        <f>SUM(B3:B11)</f>
        <v>128</v>
      </c>
      <c r="C12" s="2">
        <f t="shared" ref="C12:H12" si="0">SUM(C3:C11)</f>
        <v>3</v>
      </c>
      <c r="D12" s="2">
        <f t="shared" si="0"/>
        <v>112</v>
      </c>
      <c r="E12" s="2">
        <f t="shared" si="0"/>
        <v>2</v>
      </c>
      <c r="F12" s="2">
        <f t="shared" si="0"/>
        <v>7</v>
      </c>
      <c r="G12" s="2">
        <f t="shared" si="0"/>
        <v>0</v>
      </c>
      <c r="H12" s="2">
        <f t="shared" si="0"/>
        <v>0</v>
      </c>
    </row>
    <row r="14" spans="1:8" x14ac:dyDescent="0.25">
      <c r="B14" t="s">
        <v>29</v>
      </c>
    </row>
    <row r="15" spans="1:8" x14ac:dyDescent="0.25">
      <c r="B15">
        <v>0</v>
      </c>
      <c r="C15" s="4" t="s">
        <v>39</v>
      </c>
      <c r="D15" s="4" t="s">
        <v>40</v>
      </c>
      <c r="E15">
        <v>5</v>
      </c>
    </row>
    <row r="16" spans="1:8" x14ac:dyDescent="0.25">
      <c r="A16" t="s">
        <v>28</v>
      </c>
      <c r="B16">
        <v>15</v>
      </c>
      <c r="C16">
        <v>3</v>
      </c>
      <c r="D16">
        <v>4</v>
      </c>
      <c r="E16">
        <v>7</v>
      </c>
    </row>
    <row r="17" spans="1:5" x14ac:dyDescent="0.25">
      <c r="A17" t="s">
        <v>70</v>
      </c>
      <c r="B17">
        <v>7</v>
      </c>
      <c r="C17">
        <v>5</v>
      </c>
      <c r="D17">
        <v>6</v>
      </c>
      <c r="E17">
        <v>7</v>
      </c>
    </row>
    <row r="18" spans="1:5" x14ac:dyDescent="0.25">
      <c r="A18" t="s">
        <v>64</v>
      </c>
      <c r="B18">
        <v>7</v>
      </c>
      <c r="C18">
        <v>6</v>
      </c>
      <c r="D18">
        <v>3</v>
      </c>
      <c r="E18">
        <v>7</v>
      </c>
    </row>
    <row r="19" spans="1:5" x14ac:dyDescent="0.25">
      <c r="A19" t="s">
        <v>117</v>
      </c>
      <c r="B19">
        <v>3</v>
      </c>
      <c r="C19">
        <v>8</v>
      </c>
      <c r="D19">
        <v>9</v>
      </c>
      <c r="E19">
        <v>4</v>
      </c>
    </row>
    <row r="20" spans="1:5" x14ac:dyDescent="0.25">
      <c r="A20" t="s">
        <v>101</v>
      </c>
      <c r="B20">
        <v>3</v>
      </c>
      <c r="C20">
        <v>9</v>
      </c>
      <c r="D20">
        <v>8</v>
      </c>
      <c r="E20">
        <v>3</v>
      </c>
    </row>
    <row r="21" spans="1:5" x14ac:dyDescent="0.25">
      <c r="A21" t="s">
        <v>116</v>
      </c>
      <c r="B21">
        <v>5</v>
      </c>
      <c r="C21">
        <v>17</v>
      </c>
      <c r="D21">
        <v>7</v>
      </c>
      <c r="E21">
        <v>0</v>
      </c>
    </row>
    <row r="22" spans="1:5" x14ac:dyDescent="0.25">
      <c r="A22" t="s">
        <v>38</v>
      </c>
      <c r="B22">
        <v>2</v>
      </c>
      <c r="C22">
        <v>11</v>
      </c>
      <c r="D22">
        <v>13</v>
      </c>
      <c r="E22">
        <v>1</v>
      </c>
    </row>
    <row r="23" spans="1:5" x14ac:dyDescent="0.25">
      <c r="A23" t="s">
        <v>74</v>
      </c>
      <c r="B23">
        <v>3</v>
      </c>
      <c r="C23">
        <v>13</v>
      </c>
      <c r="D23">
        <v>2</v>
      </c>
      <c r="E23">
        <v>7</v>
      </c>
    </row>
    <row r="24" spans="1:5" x14ac:dyDescent="0.25">
      <c r="A24" t="s">
        <v>115</v>
      </c>
      <c r="B24">
        <v>3</v>
      </c>
      <c r="C24">
        <v>13</v>
      </c>
      <c r="D24">
        <v>2</v>
      </c>
      <c r="E24">
        <v>7</v>
      </c>
    </row>
    <row r="25" spans="1:5" x14ac:dyDescent="0.25">
      <c r="A25" s="2" t="s">
        <v>113</v>
      </c>
      <c r="B25" s="2">
        <f>SUM(B16:B24)</f>
        <v>48</v>
      </c>
      <c r="C25" s="2">
        <f t="shared" ref="C25:E25" si="1">SUM(C16:C24)</f>
        <v>85</v>
      </c>
      <c r="D25" s="2">
        <f t="shared" si="1"/>
        <v>54</v>
      </c>
      <c r="E25" s="2">
        <f t="shared" si="1"/>
        <v>43</v>
      </c>
    </row>
    <row r="27" spans="1:5" x14ac:dyDescent="0.25">
      <c r="B27" t="s">
        <v>30</v>
      </c>
    </row>
    <row r="28" spans="1:5" x14ac:dyDescent="0.25">
      <c r="B28" t="s">
        <v>41</v>
      </c>
      <c r="C28" t="s">
        <v>42</v>
      </c>
      <c r="D28" t="s">
        <v>43</v>
      </c>
    </row>
    <row r="29" spans="1:5" x14ac:dyDescent="0.25">
      <c r="A29" t="s">
        <v>28</v>
      </c>
      <c r="B29">
        <v>20</v>
      </c>
      <c r="C29">
        <v>3</v>
      </c>
      <c r="D29">
        <v>6</v>
      </c>
    </row>
    <row r="30" spans="1:5" x14ac:dyDescent="0.25">
      <c r="A30" t="s">
        <v>70</v>
      </c>
      <c r="B30">
        <v>27</v>
      </c>
      <c r="C30">
        <v>3</v>
      </c>
      <c r="D30">
        <v>0</v>
      </c>
    </row>
    <row r="31" spans="1:5" x14ac:dyDescent="0.25">
      <c r="A31" t="s">
        <v>64</v>
      </c>
      <c r="B31">
        <v>26</v>
      </c>
      <c r="C31">
        <v>3</v>
      </c>
      <c r="D31">
        <v>0</v>
      </c>
    </row>
    <row r="32" spans="1:5" x14ac:dyDescent="0.25">
      <c r="A32" t="s">
        <v>117</v>
      </c>
      <c r="B32">
        <v>25</v>
      </c>
      <c r="C32">
        <v>4</v>
      </c>
      <c r="D32">
        <v>0</v>
      </c>
    </row>
    <row r="33" spans="1:5" x14ac:dyDescent="0.25">
      <c r="A33" t="s">
        <v>101</v>
      </c>
      <c r="B33">
        <v>25</v>
      </c>
      <c r="C33">
        <v>4</v>
      </c>
      <c r="D33">
        <v>0</v>
      </c>
    </row>
    <row r="34" spans="1:5" x14ac:dyDescent="0.25">
      <c r="A34" t="s">
        <v>116</v>
      </c>
      <c r="B34">
        <v>24</v>
      </c>
      <c r="C34">
        <v>2</v>
      </c>
      <c r="D34">
        <v>2</v>
      </c>
    </row>
    <row r="35" spans="1:5" x14ac:dyDescent="0.25">
      <c r="A35" t="s">
        <v>38</v>
      </c>
      <c r="B35">
        <v>21</v>
      </c>
      <c r="C35">
        <v>6</v>
      </c>
      <c r="D35">
        <v>1</v>
      </c>
    </row>
    <row r="36" spans="1:5" x14ac:dyDescent="0.25">
      <c r="A36" t="s">
        <v>74</v>
      </c>
      <c r="B36">
        <v>23</v>
      </c>
      <c r="C36">
        <v>1</v>
      </c>
      <c r="D36">
        <v>1</v>
      </c>
    </row>
    <row r="37" spans="1:5" x14ac:dyDescent="0.25">
      <c r="A37" t="s">
        <v>115</v>
      </c>
      <c r="B37">
        <v>24</v>
      </c>
      <c r="C37">
        <v>1</v>
      </c>
      <c r="D37">
        <v>1</v>
      </c>
    </row>
    <row r="38" spans="1:5" x14ac:dyDescent="0.25">
      <c r="A38" s="2" t="s">
        <v>113</v>
      </c>
      <c r="B38" s="2">
        <f>SUM(B29:B37)</f>
        <v>215</v>
      </c>
      <c r="C38" s="2">
        <f t="shared" ref="C38:D38" si="2">SUM(C29:C37)</f>
        <v>27</v>
      </c>
      <c r="D38" s="2">
        <f t="shared" si="2"/>
        <v>11</v>
      </c>
    </row>
    <row r="40" spans="1:5" x14ac:dyDescent="0.25">
      <c r="B40" t="s">
        <v>44</v>
      </c>
    </row>
    <row r="41" spans="1:5" x14ac:dyDescent="0.25">
      <c r="B41">
        <v>0</v>
      </c>
      <c r="C41" s="4" t="s">
        <v>39</v>
      </c>
      <c r="D41" s="4" t="s">
        <v>40</v>
      </c>
      <c r="E41">
        <v>5</v>
      </c>
    </row>
    <row r="42" spans="1:5" x14ac:dyDescent="0.25">
      <c r="A42" t="s">
        <v>28</v>
      </c>
      <c r="B42">
        <v>7</v>
      </c>
      <c r="C42" s="9">
        <v>4</v>
      </c>
      <c r="D42" s="9">
        <v>5</v>
      </c>
      <c r="E42">
        <v>13</v>
      </c>
    </row>
    <row r="43" spans="1:5" x14ac:dyDescent="0.25">
      <c r="A43" t="s">
        <v>70</v>
      </c>
      <c r="B43">
        <v>8</v>
      </c>
      <c r="C43" s="9">
        <v>0</v>
      </c>
      <c r="D43" s="9">
        <v>5</v>
      </c>
      <c r="E43">
        <v>13</v>
      </c>
    </row>
    <row r="44" spans="1:5" x14ac:dyDescent="0.25">
      <c r="A44" t="s">
        <v>64</v>
      </c>
      <c r="B44">
        <v>7</v>
      </c>
      <c r="C44" s="9">
        <v>0</v>
      </c>
      <c r="D44" s="9">
        <v>6</v>
      </c>
      <c r="E44">
        <v>14</v>
      </c>
    </row>
    <row r="45" spans="1:5" x14ac:dyDescent="0.25">
      <c r="A45" t="s">
        <v>117</v>
      </c>
      <c r="B45">
        <v>10</v>
      </c>
      <c r="C45" s="9">
        <v>4</v>
      </c>
      <c r="D45" s="9">
        <v>7</v>
      </c>
      <c r="E45">
        <v>8</v>
      </c>
    </row>
    <row r="46" spans="1:5" x14ac:dyDescent="0.25">
      <c r="A46" t="s">
        <v>101</v>
      </c>
      <c r="B46">
        <v>11</v>
      </c>
      <c r="C46" s="9">
        <v>4</v>
      </c>
      <c r="D46" s="9">
        <v>7</v>
      </c>
      <c r="E46">
        <v>7</v>
      </c>
    </row>
    <row r="47" spans="1:5" x14ac:dyDescent="0.25">
      <c r="A47" t="s">
        <v>116</v>
      </c>
      <c r="B47">
        <v>5</v>
      </c>
      <c r="C47" s="9">
        <v>4</v>
      </c>
      <c r="D47" s="9">
        <v>6</v>
      </c>
      <c r="E47">
        <v>8</v>
      </c>
    </row>
    <row r="48" spans="1:5" x14ac:dyDescent="0.25">
      <c r="A48" t="s">
        <v>38</v>
      </c>
      <c r="B48">
        <v>5</v>
      </c>
      <c r="C48" s="9">
        <v>4</v>
      </c>
      <c r="D48" s="9">
        <v>8</v>
      </c>
      <c r="E48">
        <v>10</v>
      </c>
    </row>
    <row r="49" spans="1:5" x14ac:dyDescent="0.25">
      <c r="A49" t="s">
        <v>74</v>
      </c>
      <c r="B49">
        <v>9</v>
      </c>
      <c r="C49" s="9">
        <v>5</v>
      </c>
      <c r="D49" s="9">
        <v>2</v>
      </c>
      <c r="E49">
        <v>10</v>
      </c>
    </row>
    <row r="50" spans="1:5" x14ac:dyDescent="0.25">
      <c r="A50" t="s">
        <v>115</v>
      </c>
      <c r="B50">
        <v>10</v>
      </c>
      <c r="C50" s="9">
        <v>4</v>
      </c>
      <c r="D50" s="9">
        <v>2</v>
      </c>
      <c r="E50">
        <v>10</v>
      </c>
    </row>
    <row r="51" spans="1:5" x14ac:dyDescent="0.25">
      <c r="A51" s="2" t="s">
        <v>113</v>
      </c>
      <c r="B51" s="2">
        <f>SUM(B42:B50)</f>
        <v>72</v>
      </c>
      <c r="C51" s="2">
        <f t="shared" ref="C51:E51" si="3">SUM(C42:C50)</f>
        <v>29</v>
      </c>
      <c r="D51" s="2">
        <f t="shared" si="3"/>
        <v>48</v>
      </c>
      <c r="E51" s="2">
        <f t="shared" si="3"/>
        <v>93</v>
      </c>
    </row>
    <row r="52" spans="1:5" x14ac:dyDescent="0.25">
      <c r="C52" s="4"/>
      <c r="D52" s="4"/>
    </row>
    <row r="53" spans="1:5" x14ac:dyDescent="0.25">
      <c r="B53" t="s">
        <v>31</v>
      </c>
    </row>
    <row r="54" spans="1:5" x14ac:dyDescent="0.25">
      <c r="B54" t="s">
        <v>45</v>
      </c>
      <c r="C54" t="s">
        <v>46</v>
      </c>
      <c r="D54" t="s">
        <v>47</v>
      </c>
      <c r="E54" t="s">
        <v>48</v>
      </c>
    </row>
    <row r="55" spans="1:5" x14ac:dyDescent="0.25">
      <c r="A55" t="s">
        <v>28</v>
      </c>
      <c r="B55">
        <v>0</v>
      </c>
      <c r="C55">
        <v>0</v>
      </c>
      <c r="D55">
        <v>17</v>
      </c>
      <c r="E55">
        <v>0</v>
      </c>
    </row>
    <row r="56" spans="1:5" x14ac:dyDescent="0.25">
      <c r="A56" t="s">
        <v>70</v>
      </c>
      <c r="B56">
        <v>2</v>
      </c>
      <c r="C56">
        <v>1</v>
      </c>
      <c r="D56">
        <v>12</v>
      </c>
      <c r="E56">
        <v>0</v>
      </c>
    </row>
    <row r="57" spans="1:5" x14ac:dyDescent="0.25">
      <c r="A57" t="s">
        <v>64</v>
      </c>
      <c r="B57">
        <v>1</v>
      </c>
      <c r="C57">
        <v>1</v>
      </c>
      <c r="D57">
        <v>12</v>
      </c>
      <c r="E57">
        <v>0</v>
      </c>
    </row>
    <row r="58" spans="1:5" x14ac:dyDescent="0.25">
      <c r="A58" t="s">
        <v>117</v>
      </c>
      <c r="B58">
        <v>4</v>
      </c>
      <c r="C58">
        <v>1</v>
      </c>
      <c r="D58">
        <v>13</v>
      </c>
      <c r="E58">
        <v>1</v>
      </c>
    </row>
    <row r="59" spans="1:5" x14ac:dyDescent="0.25">
      <c r="A59" t="s">
        <v>101</v>
      </c>
      <c r="B59">
        <v>4</v>
      </c>
      <c r="C59">
        <v>1</v>
      </c>
      <c r="D59">
        <v>12</v>
      </c>
      <c r="E59">
        <v>1</v>
      </c>
    </row>
    <row r="60" spans="1:5" x14ac:dyDescent="0.25">
      <c r="A60" t="s">
        <v>116</v>
      </c>
      <c r="B60">
        <v>17</v>
      </c>
      <c r="C60">
        <v>3</v>
      </c>
      <c r="D60">
        <v>2</v>
      </c>
      <c r="E60">
        <v>0</v>
      </c>
    </row>
    <row r="61" spans="1:5" x14ac:dyDescent="0.25">
      <c r="A61" t="s">
        <v>38</v>
      </c>
      <c r="B61">
        <v>0</v>
      </c>
      <c r="C61">
        <v>23</v>
      </c>
      <c r="D61">
        <v>17</v>
      </c>
      <c r="E61">
        <v>0</v>
      </c>
    </row>
    <row r="62" spans="1:5" x14ac:dyDescent="0.25">
      <c r="A62" t="s">
        <v>74</v>
      </c>
      <c r="B62">
        <v>2</v>
      </c>
      <c r="C62">
        <v>1</v>
      </c>
      <c r="D62">
        <v>10</v>
      </c>
      <c r="E62">
        <v>2</v>
      </c>
    </row>
    <row r="63" spans="1:5" x14ac:dyDescent="0.25">
      <c r="A63" t="s">
        <v>115</v>
      </c>
      <c r="B63">
        <v>2</v>
      </c>
      <c r="C63">
        <v>1</v>
      </c>
      <c r="D63">
        <v>11</v>
      </c>
      <c r="E63">
        <v>2</v>
      </c>
    </row>
    <row r="64" spans="1:5" x14ac:dyDescent="0.25">
      <c r="A64" s="2" t="s">
        <v>113</v>
      </c>
      <c r="B64" s="2">
        <f>SUM(B55:B63)</f>
        <v>32</v>
      </c>
      <c r="C64" s="2">
        <f t="shared" ref="C64:E64" si="4">SUM(C55:C63)</f>
        <v>32</v>
      </c>
      <c r="D64" s="2">
        <f t="shared" si="4"/>
        <v>106</v>
      </c>
      <c r="E64" s="2">
        <f t="shared" si="4"/>
        <v>6</v>
      </c>
    </row>
    <row r="66" spans="1:8" x14ac:dyDescent="0.25">
      <c r="B66" t="s">
        <v>32</v>
      </c>
    </row>
    <row r="67" spans="1:8" x14ac:dyDescent="0.25">
      <c r="B67" t="s">
        <v>15</v>
      </c>
      <c r="C67" t="s">
        <v>11</v>
      </c>
      <c r="D67" t="s">
        <v>12</v>
      </c>
      <c r="E67" t="s">
        <v>13</v>
      </c>
      <c r="F67" t="s">
        <v>14</v>
      </c>
    </row>
    <row r="68" spans="1:8" x14ac:dyDescent="0.25">
      <c r="A68" t="s">
        <v>28</v>
      </c>
      <c r="B68">
        <v>0</v>
      </c>
      <c r="C68">
        <v>0</v>
      </c>
      <c r="D68">
        <v>0</v>
      </c>
      <c r="E68">
        <v>10</v>
      </c>
      <c r="F68">
        <v>0</v>
      </c>
    </row>
    <row r="69" spans="1:8" x14ac:dyDescent="0.25">
      <c r="A69" t="s">
        <v>70</v>
      </c>
      <c r="B69">
        <v>0</v>
      </c>
      <c r="C69">
        <v>3</v>
      </c>
      <c r="D69">
        <v>3</v>
      </c>
      <c r="E69">
        <v>5</v>
      </c>
      <c r="F69">
        <v>0</v>
      </c>
    </row>
    <row r="70" spans="1:8" x14ac:dyDescent="0.25">
      <c r="A70" t="s">
        <v>64</v>
      </c>
      <c r="B70">
        <v>0</v>
      </c>
      <c r="C70">
        <v>3</v>
      </c>
      <c r="D70">
        <v>4</v>
      </c>
      <c r="E70">
        <v>7</v>
      </c>
      <c r="F70">
        <v>0</v>
      </c>
    </row>
    <row r="71" spans="1:8" x14ac:dyDescent="0.25">
      <c r="A71" t="s">
        <v>117</v>
      </c>
      <c r="B71">
        <v>0</v>
      </c>
      <c r="C71">
        <v>3</v>
      </c>
      <c r="D71">
        <v>0</v>
      </c>
      <c r="E71">
        <v>6</v>
      </c>
      <c r="F71">
        <v>1</v>
      </c>
    </row>
    <row r="72" spans="1:8" x14ac:dyDescent="0.25">
      <c r="A72" t="s">
        <v>101</v>
      </c>
      <c r="B72">
        <v>0</v>
      </c>
      <c r="C72">
        <v>4</v>
      </c>
      <c r="D72">
        <v>0</v>
      </c>
      <c r="E72">
        <v>6</v>
      </c>
      <c r="F72">
        <v>1</v>
      </c>
    </row>
    <row r="73" spans="1:8" x14ac:dyDescent="0.25">
      <c r="A73" t="s">
        <v>116</v>
      </c>
      <c r="B73">
        <v>0</v>
      </c>
      <c r="C73">
        <v>2</v>
      </c>
      <c r="D73">
        <v>1</v>
      </c>
      <c r="E73">
        <v>5</v>
      </c>
      <c r="F73">
        <v>1</v>
      </c>
    </row>
    <row r="74" spans="1:8" x14ac:dyDescent="0.25">
      <c r="A74" t="s">
        <v>38</v>
      </c>
      <c r="B74">
        <v>0</v>
      </c>
      <c r="C74">
        <v>2</v>
      </c>
      <c r="D74">
        <v>1</v>
      </c>
      <c r="E74">
        <v>5</v>
      </c>
      <c r="F74">
        <v>1</v>
      </c>
    </row>
    <row r="75" spans="1:8" x14ac:dyDescent="0.25">
      <c r="A75" t="s">
        <v>74</v>
      </c>
      <c r="B75">
        <v>0</v>
      </c>
      <c r="C75">
        <v>0</v>
      </c>
      <c r="D75">
        <v>0</v>
      </c>
      <c r="E75">
        <v>8</v>
      </c>
      <c r="F75">
        <v>0</v>
      </c>
    </row>
    <row r="76" spans="1:8" x14ac:dyDescent="0.25">
      <c r="A76" t="s">
        <v>115</v>
      </c>
      <c r="B76">
        <v>0</v>
      </c>
      <c r="C76">
        <v>0</v>
      </c>
      <c r="D76">
        <v>1</v>
      </c>
      <c r="E76">
        <v>9</v>
      </c>
      <c r="F76">
        <v>0</v>
      </c>
    </row>
    <row r="77" spans="1:8" x14ac:dyDescent="0.25">
      <c r="A77" s="2" t="s">
        <v>113</v>
      </c>
      <c r="B77" s="2">
        <f>SUM(B68:B76)</f>
        <v>0</v>
      </c>
      <c r="C77" s="2">
        <f t="shared" ref="C77:F77" si="5">SUM(C68:C76)</f>
        <v>17</v>
      </c>
      <c r="D77" s="2">
        <f t="shared" si="5"/>
        <v>10</v>
      </c>
      <c r="E77" s="2">
        <f t="shared" si="5"/>
        <v>61</v>
      </c>
      <c r="F77" s="2">
        <f t="shared" si="5"/>
        <v>4</v>
      </c>
    </row>
    <row r="79" spans="1:8" x14ac:dyDescent="0.25">
      <c r="B79" t="s">
        <v>50</v>
      </c>
    </row>
    <row r="80" spans="1:8" x14ac:dyDescent="0.25">
      <c r="B80" t="s">
        <v>2</v>
      </c>
      <c r="C80" t="s">
        <v>3</v>
      </c>
      <c r="D80" t="s">
        <v>4</v>
      </c>
      <c r="E80" t="s">
        <v>5</v>
      </c>
      <c r="F80" t="s">
        <v>6</v>
      </c>
      <c r="G80" t="s">
        <v>7</v>
      </c>
      <c r="H80" t="s">
        <v>8</v>
      </c>
    </row>
    <row r="81" spans="1:8" x14ac:dyDescent="0.25">
      <c r="A81" t="s">
        <v>28</v>
      </c>
      <c r="B81">
        <v>0</v>
      </c>
      <c r="C81">
        <v>3</v>
      </c>
      <c r="D81">
        <v>10</v>
      </c>
      <c r="E81">
        <v>10</v>
      </c>
      <c r="F81">
        <v>1</v>
      </c>
      <c r="G81">
        <v>5</v>
      </c>
      <c r="H81">
        <v>0</v>
      </c>
    </row>
    <row r="82" spans="1:8" x14ac:dyDescent="0.25">
      <c r="A82" t="s">
        <v>70</v>
      </c>
      <c r="B82">
        <v>5</v>
      </c>
      <c r="C82">
        <v>11</v>
      </c>
      <c r="D82">
        <v>6</v>
      </c>
      <c r="E82">
        <v>12</v>
      </c>
      <c r="F82">
        <v>0</v>
      </c>
      <c r="G82">
        <v>0</v>
      </c>
      <c r="H82">
        <v>0</v>
      </c>
    </row>
    <row r="83" spans="1:8" x14ac:dyDescent="0.25">
      <c r="A83" t="s">
        <v>64</v>
      </c>
      <c r="B83">
        <v>5</v>
      </c>
      <c r="C83">
        <v>11</v>
      </c>
      <c r="D83">
        <v>5</v>
      </c>
      <c r="E83">
        <v>12</v>
      </c>
      <c r="F83">
        <v>0</v>
      </c>
      <c r="G83">
        <v>0</v>
      </c>
      <c r="H83">
        <v>0</v>
      </c>
    </row>
    <row r="84" spans="1:8" x14ac:dyDescent="0.25">
      <c r="A84" t="s">
        <v>117</v>
      </c>
      <c r="B84">
        <v>13</v>
      </c>
      <c r="C84">
        <v>3</v>
      </c>
      <c r="D84">
        <v>8</v>
      </c>
      <c r="E84">
        <v>1</v>
      </c>
      <c r="F84">
        <v>1</v>
      </c>
      <c r="G84">
        <v>1</v>
      </c>
      <c r="H84">
        <v>0</v>
      </c>
    </row>
    <row r="85" spans="1:8" x14ac:dyDescent="0.25">
      <c r="A85" t="s">
        <v>101</v>
      </c>
      <c r="B85">
        <v>13</v>
      </c>
      <c r="C85">
        <v>4</v>
      </c>
      <c r="D85">
        <v>7</v>
      </c>
      <c r="E85">
        <v>1</v>
      </c>
      <c r="F85">
        <v>1</v>
      </c>
      <c r="G85">
        <v>1</v>
      </c>
      <c r="H85">
        <v>0</v>
      </c>
    </row>
    <row r="86" spans="1:8" x14ac:dyDescent="0.25">
      <c r="A86" t="s">
        <v>116</v>
      </c>
      <c r="B86">
        <v>7</v>
      </c>
      <c r="C86">
        <v>4</v>
      </c>
      <c r="D86">
        <v>1</v>
      </c>
      <c r="E86">
        <v>1</v>
      </c>
      <c r="F86">
        <v>2</v>
      </c>
      <c r="G86">
        <v>2</v>
      </c>
      <c r="H86">
        <v>1</v>
      </c>
    </row>
    <row r="87" spans="1:8" x14ac:dyDescent="0.25">
      <c r="A87" t="s">
        <v>38</v>
      </c>
      <c r="B87">
        <v>3</v>
      </c>
      <c r="C87">
        <v>13</v>
      </c>
      <c r="D87">
        <v>6</v>
      </c>
      <c r="E87">
        <v>0</v>
      </c>
      <c r="F87">
        <v>0</v>
      </c>
      <c r="G87">
        <v>1</v>
      </c>
      <c r="H87">
        <v>0</v>
      </c>
    </row>
    <row r="88" spans="1:8" x14ac:dyDescent="0.25">
      <c r="A88" t="s">
        <v>74</v>
      </c>
      <c r="B88">
        <v>11</v>
      </c>
      <c r="C88">
        <v>8</v>
      </c>
      <c r="D88">
        <v>6</v>
      </c>
      <c r="E88">
        <v>0</v>
      </c>
      <c r="F88">
        <v>0</v>
      </c>
      <c r="G88">
        <v>0</v>
      </c>
      <c r="H88">
        <v>0</v>
      </c>
    </row>
    <row r="89" spans="1:8" x14ac:dyDescent="0.25">
      <c r="A89" t="s">
        <v>115</v>
      </c>
      <c r="B89">
        <v>10</v>
      </c>
      <c r="C89">
        <v>8</v>
      </c>
      <c r="D89">
        <v>6</v>
      </c>
      <c r="E89">
        <v>0</v>
      </c>
      <c r="F89">
        <v>0</v>
      </c>
      <c r="G89">
        <v>0</v>
      </c>
      <c r="H89">
        <v>0</v>
      </c>
    </row>
    <row r="90" spans="1:8" x14ac:dyDescent="0.25">
      <c r="A90" s="2" t="s">
        <v>113</v>
      </c>
      <c r="B90" s="2">
        <f>SUM(B81:B89)</f>
        <v>67</v>
      </c>
      <c r="C90" s="2">
        <f t="shared" ref="C90:H90" si="6">SUM(C81:C89)</f>
        <v>65</v>
      </c>
      <c r="D90" s="2">
        <f t="shared" si="6"/>
        <v>55</v>
      </c>
      <c r="E90" s="2">
        <f t="shared" si="6"/>
        <v>37</v>
      </c>
      <c r="F90" s="2">
        <f t="shared" si="6"/>
        <v>5</v>
      </c>
      <c r="G90" s="2">
        <f t="shared" si="6"/>
        <v>10</v>
      </c>
      <c r="H90" s="2">
        <f t="shared" si="6"/>
        <v>1</v>
      </c>
    </row>
    <row r="92" spans="1:8" x14ac:dyDescent="0.25">
      <c r="B92" t="s">
        <v>76</v>
      </c>
    </row>
    <row r="93" spans="1:8" x14ac:dyDescent="0.25">
      <c r="B93" t="s">
        <v>41</v>
      </c>
      <c r="C93" t="s">
        <v>65</v>
      </c>
      <c r="D93" t="s">
        <v>66</v>
      </c>
      <c r="E93" t="s">
        <v>67</v>
      </c>
    </row>
    <row r="94" spans="1:8" x14ac:dyDescent="0.25">
      <c r="A94" t="s">
        <v>28</v>
      </c>
      <c r="B94">
        <v>29</v>
      </c>
      <c r="C94">
        <v>0</v>
      </c>
      <c r="D94">
        <v>0</v>
      </c>
      <c r="E94">
        <v>0</v>
      </c>
    </row>
    <row r="95" spans="1:8" x14ac:dyDescent="0.25">
      <c r="A95" t="s">
        <v>70</v>
      </c>
      <c r="B95">
        <v>18</v>
      </c>
      <c r="C95">
        <v>1</v>
      </c>
      <c r="D95">
        <v>3</v>
      </c>
      <c r="E95">
        <v>7</v>
      </c>
    </row>
    <row r="96" spans="1:8" x14ac:dyDescent="0.25">
      <c r="A96" t="s">
        <v>64</v>
      </c>
      <c r="B96">
        <v>14</v>
      </c>
      <c r="C96">
        <v>1</v>
      </c>
      <c r="D96">
        <v>3</v>
      </c>
      <c r="E96">
        <v>7</v>
      </c>
    </row>
    <row r="97" spans="1:8" x14ac:dyDescent="0.25">
      <c r="A97" t="s">
        <v>117</v>
      </c>
      <c r="B97">
        <v>8</v>
      </c>
      <c r="C97">
        <v>4</v>
      </c>
      <c r="D97">
        <v>2</v>
      </c>
      <c r="E97">
        <v>12</v>
      </c>
    </row>
    <row r="98" spans="1:8" x14ac:dyDescent="0.25">
      <c r="A98" t="s">
        <v>101</v>
      </c>
      <c r="B98">
        <v>9</v>
      </c>
      <c r="C98">
        <v>4</v>
      </c>
      <c r="D98">
        <v>2</v>
      </c>
      <c r="E98">
        <v>12</v>
      </c>
    </row>
    <row r="99" spans="1:8" x14ac:dyDescent="0.25">
      <c r="A99" t="s">
        <v>116</v>
      </c>
      <c r="B99">
        <v>8</v>
      </c>
      <c r="C99">
        <v>0</v>
      </c>
      <c r="D99">
        <v>13</v>
      </c>
      <c r="E99">
        <v>14</v>
      </c>
    </row>
    <row r="100" spans="1:8" x14ac:dyDescent="0.25">
      <c r="A100" t="s">
        <v>38</v>
      </c>
      <c r="B100">
        <v>9</v>
      </c>
      <c r="C100">
        <v>2</v>
      </c>
      <c r="D100">
        <v>3</v>
      </c>
      <c r="E100">
        <v>16</v>
      </c>
    </row>
    <row r="101" spans="1:8" x14ac:dyDescent="0.25">
      <c r="A101" t="s">
        <v>74</v>
      </c>
      <c r="B101">
        <v>6</v>
      </c>
      <c r="C101">
        <v>3</v>
      </c>
      <c r="D101">
        <v>3</v>
      </c>
      <c r="E101">
        <v>13</v>
      </c>
    </row>
    <row r="102" spans="1:8" x14ac:dyDescent="0.25">
      <c r="A102" t="s">
        <v>115</v>
      </c>
      <c r="B102">
        <v>6</v>
      </c>
      <c r="C102">
        <v>3</v>
      </c>
      <c r="D102">
        <v>3</v>
      </c>
      <c r="E102">
        <v>12</v>
      </c>
    </row>
    <row r="103" spans="1:8" x14ac:dyDescent="0.25">
      <c r="A103" s="2" t="s">
        <v>113</v>
      </c>
      <c r="B103" s="2">
        <f>SUM(B94:B102)</f>
        <v>107</v>
      </c>
      <c r="C103" s="2">
        <f t="shared" ref="C103:E103" si="7">SUM(C94:C102)</f>
        <v>18</v>
      </c>
      <c r="D103" s="2">
        <f t="shared" si="7"/>
        <v>32</v>
      </c>
      <c r="E103" s="2">
        <f t="shared" si="7"/>
        <v>93</v>
      </c>
    </row>
    <row r="105" spans="1:8" x14ac:dyDescent="0.25">
      <c r="B105" t="s">
        <v>37</v>
      </c>
    </row>
    <row r="106" spans="1:8" x14ac:dyDescent="0.25">
      <c r="A106" t="s">
        <v>28</v>
      </c>
      <c r="B106" t="s">
        <v>20</v>
      </c>
      <c r="C106" t="s">
        <v>79</v>
      </c>
      <c r="D106" t="s">
        <v>23</v>
      </c>
      <c r="E106" t="s">
        <v>17</v>
      </c>
    </row>
    <row r="107" spans="1:8" x14ac:dyDescent="0.25">
      <c r="A107" t="s">
        <v>70</v>
      </c>
      <c r="B107" t="s">
        <v>26</v>
      </c>
      <c r="C107" t="s">
        <v>23</v>
      </c>
      <c r="D107" t="s">
        <v>19</v>
      </c>
      <c r="E107" t="s">
        <v>73</v>
      </c>
      <c r="F107" t="s">
        <v>68</v>
      </c>
      <c r="G107" t="s">
        <v>18</v>
      </c>
      <c r="H107" t="s">
        <v>69</v>
      </c>
    </row>
    <row r="109" spans="1:8" x14ac:dyDescent="0.25">
      <c r="A109" t="s">
        <v>64</v>
      </c>
    </row>
    <row r="111" spans="1:8" x14ac:dyDescent="0.25">
      <c r="A111" t="s">
        <v>101</v>
      </c>
      <c r="B111" t="s">
        <v>20</v>
      </c>
      <c r="C111" t="s">
        <v>19</v>
      </c>
    </row>
    <row r="112" spans="1:8" x14ac:dyDescent="0.25">
      <c r="A112" t="s">
        <v>38</v>
      </c>
    </row>
    <row r="113" spans="1:7" x14ac:dyDescent="0.25">
      <c r="A113" t="s">
        <v>74</v>
      </c>
      <c r="B113" t="s">
        <v>75</v>
      </c>
      <c r="C113" t="s">
        <v>26</v>
      </c>
      <c r="D113" t="s">
        <v>20</v>
      </c>
      <c r="E113" t="s">
        <v>69</v>
      </c>
      <c r="F113" t="s">
        <v>19</v>
      </c>
      <c r="G113" t="s">
        <v>23</v>
      </c>
    </row>
    <row r="116" spans="1:7" x14ac:dyDescent="0.25">
      <c r="B116" t="s">
        <v>71</v>
      </c>
    </row>
    <row r="117" spans="1:7" x14ac:dyDescent="0.25">
      <c r="B117" t="s">
        <v>72</v>
      </c>
    </row>
    <row r="118" spans="1:7" x14ac:dyDescent="0.25">
      <c r="A118" t="s">
        <v>28</v>
      </c>
      <c r="B118">
        <v>1</v>
      </c>
    </row>
    <row r="119" spans="1:7" x14ac:dyDescent="0.25">
      <c r="A119" t="s">
        <v>70</v>
      </c>
      <c r="B119">
        <v>1</v>
      </c>
    </row>
    <row r="120" spans="1:7" x14ac:dyDescent="0.25">
      <c r="A120" t="s">
        <v>64</v>
      </c>
      <c r="B120">
        <v>1</v>
      </c>
    </row>
    <row r="121" spans="1:7" x14ac:dyDescent="0.25">
      <c r="A121" t="s">
        <v>117</v>
      </c>
      <c r="B121">
        <v>2</v>
      </c>
    </row>
    <row r="122" spans="1:7" x14ac:dyDescent="0.25">
      <c r="A122" t="s">
        <v>101</v>
      </c>
      <c r="B122">
        <v>0</v>
      </c>
    </row>
    <row r="123" spans="1:7" x14ac:dyDescent="0.25">
      <c r="A123" t="s">
        <v>116</v>
      </c>
      <c r="B123">
        <v>5</v>
      </c>
    </row>
    <row r="124" spans="1:7" x14ac:dyDescent="0.25">
      <c r="A124" t="s">
        <v>38</v>
      </c>
      <c r="B124">
        <v>30</v>
      </c>
    </row>
    <row r="125" spans="1:7" x14ac:dyDescent="0.25">
      <c r="A125" t="s">
        <v>74</v>
      </c>
      <c r="B125">
        <v>0</v>
      </c>
    </row>
    <row r="126" spans="1:7" x14ac:dyDescent="0.25">
      <c r="A126" t="s">
        <v>115</v>
      </c>
      <c r="B126">
        <v>0</v>
      </c>
    </row>
    <row r="127" spans="1:7" x14ac:dyDescent="0.25">
      <c r="A127" s="2" t="s">
        <v>113</v>
      </c>
      <c r="B127" s="2">
        <f>SUM(B118:B126)</f>
        <v>40</v>
      </c>
    </row>
  </sheetData>
  <pageMargins left="0.7" right="0.7" top="0.75" bottom="0.75" header="0.3" footer="0.3"/>
  <ignoredErrors>
    <ignoredError sqref="B25 E25 B51:E5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="55" zoomScaleNormal="55" workbookViewId="0">
      <selection activeCell="G62" sqref="G62"/>
    </sheetView>
  </sheetViews>
  <sheetFormatPr defaultRowHeight="15" x14ac:dyDescent="0.25"/>
  <cols>
    <col min="2" max="2" width="15.85546875" customWidth="1"/>
    <col min="3" max="3" width="12.5703125" customWidth="1"/>
    <col min="4" max="4" width="13.140625" customWidth="1"/>
    <col min="5" max="5" width="13" customWidth="1"/>
    <col min="6" max="6" width="15.85546875" customWidth="1"/>
    <col min="9" max="9" width="14" customWidth="1"/>
  </cols>
  <sheetData>
    <row r="1" spans="1:8" x14ac:dyDescent="0.25">
      <c r="B1" t="s">
        <v>1</v>
      </c>
    </row>
    <row r="2" spans="1:8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 t="s">
        <v>28</v>
      </c>
      <c r="B3">
        <v>28</v>
      </c>
      <c r="C3">
        <v>3</v>
      </c>
      <c r="D3">
        <v>24</v>
      </c>
      <c r="E3">
        <v>7</v>
      </c>
      <c r="F3">
        <v>9</v>
      </c>
      <c r="G3">
        <v>0</v>
      </c>
      <c r="H3">
        <v>0</v>
      </c>
    </row>
    <row r="4" spans="1:8" x14ac:dyDescent="0.25">
      <c r="A4" t="s">
        <v>38</v>
      </c>
      <c r="B4">
        <v>20</v>
      </c>
      <c r="C4">
        <v>1</v>
      </c>
      <c r="D4">
        <v>33</v>
      </c>
      <c r="E4">
        <v>5</v>
      </c>
      <c r="F4">
        <v>3</v>
      </c>
      <c r="G4">
        <v>0</v>
      </c>
      <c r="H4">
        <v>0</v>
      </c>
    </row>
    <row r="5" spans="1:8" x14ac:dyDescent="0.25">
      <c r="A5" s="2" t="s">
        <v>113</v>
      </c>
      <c r="B5" s="2">
        <f>SUM(B3:B4)</f>
        <v>48</v>
      </c>
      <c r="C5" s="2">
        <f t="shared" ref="C5:H5" si="0">SUM(C3:C4)</f>
        <v>4</v>
      </c>
      <c r="D5" s="2">
        <f t="shared" si="0"/>
        <v>57</v>
      </c>
      <c r="E5" s="2">
        <f t="shared" si="0"/>
        <v>12</v>
      </c>
      <c r="F5" s="2">
        <f t="shared" si="0"/>
        <v>12</v>
      </c>
      <c r="G5" s="2">
        <f t="shared" si="0"/>
        <v>0</v>
      </c>
      <c r="H5" s="2">
        <f t="shared" si="0"/>
        <v>0</v>
      </c>
    </row>
    <row r="7" spans="1:8" x14ac:dyDescent="0.25">
      <c r="B7" t="s">
        <v>29</v>
      </c>
    </row>
    <row r="8" spans="1:8" x14ac:dyDescent="0.25">
      <c r="B8">
        <v>0</v>
      </c>
      <c r="C8" s="4" t="s">
        <v>39</v>
      </c>
      <c r="D8" s="4" t="s">
        <v>40</v>
      </c>
      <c r="E8">
        <v>5</v>
      </c>
    </row>
    <row r="9" spans="1:8" x14ac:dyDescent="0.25">
      <c r="A9" t="s">
        <v>28</v>
      </c>
      <c r="B9">
        <v>0</v>
      </c>
      <c r="C9">
        <v>0</v>
      </c>
      <c r="D9">
        <v>0</v>
      </c>
      <c r="E9">
        <v>37</v>
      </c>
    </row>
    <row r="10" spans="1:8" x14ac:dyDescent="0.25">
      <c r="A10" t="s">
        <v>38</v>
      </c>
      <c r="B10">
        <v>3</v>
      </c>
      <c r="C10">
        <v>7</v>
      </c>
      <c r="D10">
        <v>9</v>
      </c>
      <c r="E10">
        <v>35</v>
      </c>
    </row>
    <row r="11" spans="1:8" x14ac:dyDescent="0.25">
      <c r="A11" s="2" t="s">
        <v>113</v>
      </c>
      <c r="B11" s="2">
        <f>SUM(B9:B10)</f>
        <v>3</v>
      </c>
      <c r="C11" s="2">
        <f t="shared" ref="C11:D11" si="1">SUM(C9:C10)</f>
        <v>7</v>
      </c>
      <c r="D11" s="2">
        <f t="shared" si="1"/>
        <v>9</v>
      </c>
      <c r="E11" s="2">
        <f>SUM(E9:E10)</f>
        <v>72</v>
      </c>
    </row>
    <row r="13" spans="1:8" x14ac:dyDescent="0.25">
      <c r="B13" t="s">
        <v>30</v>
      </c>
    </row>
    <row r="14" spans="1:8" x14ac:dyDescent="0.25">
      <c r="B14" t="s">
        <v>41</v>
      </c>
      <c r="C14" t="s">
        <v>42</v>
      </c>
      <c r="D14" t="s">
        <v>43</v>
      </c>
    </row>
    <row r="15" spans="1:8" x14ac:dyDescent="0.25">
      <c r="A15" t="s">
        <v>28</v>
      </c>
      <c r="B15">
        <v>48</v>
      </c>
      <c r="C15">
        <v>8</v>
      </c>
    </row>
    <row r="16" spans="1:8" x14ac:dyDescent="0.25">
      <c r="A16" t="s">
        <v>38</v>
      </c>
      <c r="B16">
        <v>20</v>
      </c>
      <c r="C16">
        <v>4</v>
      </c>
      <c r="D16">
        <v>2</v>
      </c>
    </row>
    <row r="17" spans="1:6" x14ac:dyDescent="0.25">
      <c r="A17" s="2" t="s">
        <v>113</v>
      </c>
      <c r="B17" s="2">
        <f>SUM(B15:B16)</f>
        <v>68</v>
      </c>
      <c r="C17" s="2">
        <f t="shared" ref="C17:D17" si="2">SUM(C15:C16)</f>
        <v>12</v>
      </c>
      <c r="D17" s="2">
        <f t="shared" si="2"/>
        <v>2</v>
      </c>
    </row>
    <row r="19" spans="1:6" x14ac:dyDescent="0.25">
      <c r="B19" t="s">
        <v>44</v>
      </c>
    </row>
    <row r="20" spans="1:6" x14ac:dyDescent="0.25">
      <c r="B20">
        <v>0</v>
      </c>
      <c r="C20" s="4" t="s">
        <v>39</v>
      </c>
      <c r="D20" s="4" t="s">
        <v>40</v>
      </c>
      <c r="E20">
        <v>5</v>
      </c>
    </row>
    <row r="21" spans="1:6" x14ac:dyDescent="0.25">
      <c r="A21" t="s">
        <v>28</v>
      </c>
      <c r="B21">
        <v>6</v>
      </c>
      <c r="C21" s="9">
        <v>19</v>
      </c>
      <c r="D21" s="9">
        <v>4</v>
      </c>
      <c r="E21">
        <v>24</v>
      </c>
    </row>
    <row r="22" spans="1:6" x14ac:dyDescent="0.25">
      <c r="A22" t="s">
        <v>38</v>
      </c>
      <c r="B22">
        <v>6</v>
      </c>
      <c r="C22" s="9">
        <v>7</v>
      </c>
      <c r="D22" s="9">
        <v>4</v>
      </c>
      <c r="E22">
        <v>15</v>
      </c>
    </row>
    <row r="23" spans="1:6" x14ac:dyDescent="0.25">
      <c r="A23" s="2" t="s">
        <v>113</v>
      </c>
      <c r="B23" s="2">
        <f>SUM(B21:B22)</f>
        <v>12</v>
      </c>
      <c r="C23" s="2">
        <f t="shared" ref="C23:E23" si="3">SUM(C21:C22)</f>
        <v>26</v>
      </c>
      <c r="D23" s="2">
        <f t="shared" si="3"/>
        <v>8</v>
      </c>
      <c r="E23" s="2">
        <f t="shared" si="3"/>
        <v>39</v>
      </c>
    </row>
    <row r="24" spans="1:6" x14ac:dyDescent="0.25">
      <c r="C24" s="4"/>
      <c r="D24" s="4"/>
    </row>
    <row r="25" spans="1:6" x14ac:dyDescent="0.25">
      <c r="B25" t="s">
        <v>31</v>
      </c>
    </row>
    <row r="26" spans="1:6" x14ac:dyDescent="0.25">
      <c r="B26" t="s">
        <v>45</v>
      </c>
      <c r="C26" t="s">
        <v>46</v>
      </c>
      <c r="D26" t="s">
        <v>47</v>
      </c>
      <c r="E26" t="s">
        <v>48</v>
      </c>
      <c r="F26" t="s">
        <v>49</v>
      </c>
    </row>
    <row r="27" spans="1:6" x14ac:dyDescent="0.25">
      <c r="A27" t="s">
        <v>28</v>
      </c>
      <c r="B27">
        <v>10</v>
      </c>
      <c r="C27">
        <v>9</v>
      </c>
      <c r="D27">
        <v>25</v>
      </c>
      <c r="E27">
        <v>23</v>
      </c>
      <c r="F27">
        <v>22</v>
      </c>
    </row>
    <row r="28" spans="1:6" x14ac:dyDescent="0.25">
      <c r="A28" t="s">
        <v>38</v>
      </c>
      <c r="B28">
        <v>21</v>
      </c>
      <c r="C28">
        <v>9</v>
      </c>
      <c r="D28">
        <v>18</v>
      </c>
      <c r="E28">
        <v>7</v>
      </c>
      <c r="F28">
        <v>7</v>
      </c>
    </row>
    <row r="29" spans="1:6" x14ac:dyDescent="0.25">
      <c r="A29" s="2" t="s">
        <v>113</v>
      </c>
      <c r="B29" s="2">
        <f>SUM(B27:B28)</f>
        <v>31</v>
      </c>
      <c r="C29" s="2">
        <f t="shared" ref="C29:F29" si="4">SUM(C27:C28)</f>
        <v>18</v>
      </c>
      <c r="D29" s="2">
        <f t="shared" si="4"/>
        <v>43</v>
      </c>
      <c r="E29" s="2">
        <f t="shared" si="4"/>
        <v>30</v>
      </c>
      <c r="F29" s="2">
        <f t="shared" si="4"/>
        <v>29</v>
      </c>
    </row>
    <row r="31" spans="1:6" x14ac:dyDescent="0.25">
      <c r="B31" t="s">
        <v>32</v>
      </c>
    </row>
    <row r="32" spans="1:6" x14ac:dyDescent="0.25">
      <c r="B32" t="s">
        <v>15</v>
      </c>
      <c r="C32" t="s">
        <v>11</v>
      </c>
      <c r="D32" t="s">
        <v>12</v>
      </c>
      <c r="E32" t="s">
        <v>13</v>
      </c>
      <c r="F32" t="s">
        <v>14</v>
      </c>
    </row>
    <row r="33" spans="1:8" x14ac:dyDescent="0.25">
      <c r="A33" t="s">
        <v>28</v>
      </c>
      <c r="B33">
        <v>0</v>
      </c>
      <c r="C33">
        <v>9</v>
      </c>
      <c r="D33">
        <v>13</v>
      </c>
      <c r="E33">
        <v>9</v>
      </c>
      <c r="F33">
        <v>16</v>
      </c>
    </row>
    <row r="34" spans="1:8" x14ac:dyDescent="0.25">
      <c r="A34" t="s">
        <v>38</v>
      </c>
      <c r="B34">
        <v>0</v>
      </c>
      <c r="C34">
        <v>9</v>
      </c>
      <c r="D34">
        <v>1</v>
      </c>
      <c r="E34">
        <v>15</v>
      </c>
      <c r="F34">
        <v>3</v>
      </c>
    </row>
    <row r="35" spans="1:8" x14ac:dyDescent="0.25">
      <c r="A35" s="2" t="s">
        <v>113</v>
      </c>
      <c r="B35" s="2">
        <f>SUM(B33:B34)</f>
        <v>0</v>
      </c>
      <c r="C35" s="2">
        <f t="shared" ref="C35:F35" si="5">SUM(C33:C34)</f>
        <v>18</v>
      </c>
      <c r="D35" s="2">
        <f t="shared" si="5"/>
        <v>14</v>
      </c>
      <c r="E35" s="2">
        <f t="shared" si="5"/>
        <v>24</v>
      </c>
      <c r="F35" s="2">
        <f t="shared" si="5"/>
        <v>19</v>
      </c>
    </row>
    <row r="37" spans="1:8" x14ac:dyDescent="0.25">
      <c r="B37" t="s">
        <v>50</v>
      </c>
    </row>
    <row r="38" spans="1:8" x14ac:dyDescent="0.25">
      <c r="B38" t="s">
        <v>2</v>
      </c>
      <c r="C38" t="s">
        <v>3</v>
      </c>
      <c r="D38" t="s">
        <v>4</v>
      </c>
      <c r="E38" t="s">
        <v>5</v>
      </c>
      <c r="F38" t="s">
        <v>6</v>
      </c>
      <c r="G38" t="s">
        <v>7</v>
      </c>
      <c r="H38" t="s">
        <v>8</v>
      </c>
    </row>
    <row r="39" spans="1:8" x14ac:dyDescent="0.25">
      <c r="A39" t="s">
        <v>28</v>
      </c>
      <c r="B39">
        <v>3</v>
      </c>
      <c r="C39">
        <v>3</v>
      </c>
      <c r="D39">
        <v>7</v>
      </c>
      <c r="E39">
        <v>18</v>
      </c>
      <c r="F39">
        <v>6</v>
      </c>
      <c r="H39">
        <v>1</v>
      </c>
    </row>
    <row r="40" spans="1:8" x14ac:dyDescent="0.25">
      <c r="A40" t="s">
        <v>38</v>
      </c>
    </row>
    <row r="41" spans="1:8" x14ac:dyDescent="0.25">
      <c r="A41" s="2" t="s">
        <v>113</v>
      </c>
      <c r="B41" s="2">
        <f>SUM(B39:B40)</f>
        <v>3</v>
      </c>
      <c r="C41" s="2">
        <f t="shared" ref="C41:H41" si="6">SUM(C39:C40)</f>
        <v>3</v>
      </c>
      <c r="D41" s="2">
        <f t="shared" si="6"/>
        <v>7</v>
      </c>
      <c r="E41" s="2">
        <f t="shared" si="6"/>
        <v>18</v>
      </c>
      <c r="F41" s="2">
        <f t="shared" si="6"/>
        <v>6</v>
      </c>
      <c r="G41" s="2">
        <f t="shared" si="6"/>
        <v>0</v>
      </c>
      <c r="H41" s="2">
        <f t="shared" si="6"/>
        <v>1</v>
      </c>
    </row>
    <row r="43" spans="1:8" x14ac:dyDescent="0.25">
      <c r="B43" t="s">
        <v>33</v>
      </c>
    </row>
    <row r="44" spans="1:8" x14ac:dyDescent="0.25">
      <c r="B44" t="s">
        <v>10</v>
      </c>
    </row>
    <row r="45" spans="1:8" x14ac:dyDescent="0.25">
      <c r="A45" t="s">
        <v>28</v>
      </c>
      <c r="B45">
        <v>20</v>
      </c>
      <c r="C45">
        <v>10</v>
      </c>
    </row>
    <row r="46" spans="1:8" x14ac:dyDescent="0.25">
      <c r="A46" t="s">
        <v>38</v>
      </c>
    </row>
    <row r="47" spans="1:8" x14ac:dyDescent="0.25">
      <c r="A47" s="2" t="s">
        <v>113</v>
      </c>
      <c r="B47" s="2">
        <f>SUM(B45:B46)</f>
        <v>20</v>
      </c>
      <c r="C47" s="2">
        <f>SUM(C45:C46)</f>
        <v>10</v>
      </c>
    </row>
    <row r="49" spans="1:8" x14ac:dyDescent="0.25">
      <c r="B49" t="s">
        <v>34</v>
      </c>
    </row>
    <row r="50" spans="1:8" x14ac:dyDescent="0.25">
      <c r="B50" t="s">
        <v>10</v>
      </c>
      <c r="C50" t="s">
        <v>51</v>
      </c>
    </row>
    <row r="51" spans="1:8" x14ac:dyDescent="0.25">
      <c r="A51" t="s">
        <v>28</v>
      </c>
      <c r="B51">
        <v>37</v>
      </c>
      <c r="C51">
        <v>9</v>
      </c>
    </row>
    <row r="52" spans="1:8" x14ac:dyDescent="0.25">
      <c r="A52" t="s">
        <v>38</v>
      </c>
      <c r="B52">
        <v>14</v>
      </c>
      <c r="C52">
        <v>16</v>
      </c>
    </row>
    <row r="53" spans="1:8" x14ac:dyDescent="0.25">
      <c r="A53" s="2" t="s">
        <v>113</v>
      </c>
      <c r="B53" s="2">
        <f>SUM(B51:B52)</f>
        <v>51</v>
      </c>
      <c r="C53" s="2">
        <f>SUM(C51:C52)</f>
        <v>25</v>
      </c>
    </row>
    <row r="55" spans="1:8" x14ac:dyDescent="0.25">
      <c r="B55" t="s">
        <v>35</v>
      </c>
    </row>
    <row r="56" spans="1:8" x14ac:dyDescent="0.25">
      <c r="B56" t="s">
        <v>10</v>
      </c>
    </row>
    <row r="57" spans="1:8" x14ac:dyDescent="0.25">
      <c r="A57" t="s">
        <v>28</v>
      </c>
      <c r="B57">
        <v>25</v>
      </c>
      <c r="C57">
        <v>1</v>
      </c>
    </row>
    <row r="58" spans="1:8" x14ac:dyDescent="0.25">
      <c r="A58" t="s">
        <v>38</v>
      </c>
    </row>
    <row r="59" spans="1:8" x14ac:dyDescent="0.25">
      <c r="A59" s="2" t="s">
        <v>113</v>
      </c>
      <c r="B59" s="2">
        <f>SUM(B57:B58)</f>
        <v>25</v>
      </c>
      <c r="C59" s="2">
        <f>SUM(C57:C58)</f>
        <v>1</v>
      </c>
    </row>
    <row r="61" spans="1:8" x14ac:dyDescent="0.25">
      <c r="B61" t="s">
        <v>36</v>
      </c>
    </row>
    <row r="62" spans="1:8" x14ac:dyDescent="0.25">
      <c r="A62" t="s">
        <v>28</v>
      </c>
      <c r="B62" t="s">
        <v>55</v>
      </c>
      <c r="C62" t="s">
        <v>53</v>
      </c>
      <c r="D62" t="s">
        <v>54</v>
      </c>
      <c r="E62" t="s">
        <v>56</v>
      </c>
      <c r="F62" t="s">
        <v>57</v>
      </c>
      <c r="G62" t="s">
        <v>138</v>
      </c>
      <c r="H62" t="s">
        <v>139</v>
      </c>
    </row>
    <row r="63" spans="1:8" x14ac:dyDescent="0.25">
      <c r="A63" t="s">
        <v>38</v>
      </c>
      <c r="B63" t="s">
        <v>52</v>
      </c>
      <c r="C63" t="s">
        <v>52</v>
      </c>
      <c r="D63" t="s">
        <v>52</v>
      </c>
      <c r="E63" t="s">
        <v>52</v>
      </c>
      <c r="F63" t="s">
        <v>52</v>
      </c>
    </row>
    <row r="66" spans="1:14" x14ac:dyDescent="0.25">
      <c r="B66" t="s">
        <v>37</v>
      </c>
    </row>
    <row r="67" spans="1:14" x14ac:dyDescent="0.25">
      <c r="A67" t="s">
        <v>28</v>
      </c>
      <c r="B67" t="s">
        <v>20</v>
      </c>
      <c r="C67" t="s">
        <v>23</v>
      </c>
      <c r="D67" t="s">
        <v>18</v>
      </c>
      <c r="E67" t="s">
        <v>26</v>
      </c>
      <c r="F67" t="s">
        <v>24</v>
      </c>
      <c r="G67" t="s">
        <v>19</v>
      </c>
      <c r="H67" t="s">
        <v>140</v>
      </c>
      <c r="I67" t="s">
        <v>141</v>
      </c>
    </row>
    <row r="68" spans="1:14" x14ac:dyDescent="0.25">
      <c r="A68" t="s">
        <v>38</v>
      </c>
      <c r="B68" t="s">
        <v>20</v>
      </c>
      <c r="C68" t="s">
        <v>58</v>
      </c>
      <c r="D68" t="s">
        <v>59</v>
      </c>
      <c r="E68" t="s">
        <v>60</v>
      </c>
      <c r="F68" t="s">
        <v>24</v>
      </c>
      <c r="G68" t="s">
        <v>19</v>
      </c>
      <c r="H68" t="s">
        <v>61</v>
      </c>
      <c r="I68" t="s">
        <v>62</v>
      </c>
      <c r="J68" t="s">
        <v>24</v>
      </c>
      <c r="K68" t="s">
        <v>80</v>
      </c>
      <c r="L68" t="s">
        <v>140</v>
      </c>
      <c r="M68" t="s">
        <v>142</v>
      </c>
      <c r="N68" t="s">
        <v>63</v>
      </c>
    </row>
  </sheetData>
  <pageMargins left="0.7" right="0.7" top="0.75" bottom="0.75" header="0.3" footer="0.3"/>
  <pageSetup orientation="portrait" r:id="rId1"/>
  <ignoredErrors>
    <ignoredError sqref="B11:E11 E23 B2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zoomScale="85" zoomScaleNormal="85" workbookViewId="0">
      <selection activeCell="J1" sqref="J1"/>
    </sheetView>
  </sheetViews>
  <sheetFormatPr defaultRowHeight="15" x14ac:dyDescent="0.25"/>
  <sheetData>
    <row r="1" spans="1:8" x14ac:dyDescent="0.25">
      <c r="A1">
        <v>1</v>
      </c>
      <c r="B1" t="s">
        <v>1</v>
      </c>
    </row>
    <row r="2" spans="1:8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 t="s">
        <v>118</v>
      </c>
      <c r="B3">
        <v>16</v>
      </c>
      <c r="C3">
        <v>2</v>
      </c>
      <c r="D3">
        <v>16</v>
      </c>
      <c r="E3">
        <v>0</v>
      </c>
      <c r="F3">
        <v>2</v>
      </c>
      <c r="G3">
        <v>2</v>
      </c>
      <c r="H3">
        <v>0</v>
      </c>
    </row>
    <row r="4" spans="1:8" x14ac:dyDescent="0.25">
      <c r="A4" t="s">
        <v>117</v>
      </c>
      <c r="B4">
        <v>11</v>
      </c>
      <c r="C4">
        <v>0</v>
      </c>
      <c r="D4">
        <v>14</v>
      </c>
      <c r="E4">
        <v>0</v>
      </c>
      <c r="F4">
        <v>6</v>
      </c>
      <c r="G4">
        <v>1</v>
      </c>
      <c r="H4">
        <v>0</v>
      </c>
    </row>
    <row r="5" spans="1:8" x14ac:dyDescent="0.25">
      <c r="A5" t="s">
        <v>119</v>
      </c>
      <c r="B5">
        <v>13</v>
      </c>
      <c r="C5">
        <v>1</v>
      </c>
      <c r="D5">
        <v>17</v>
      </c>
      <c r="E5">
        <v>1</v>
      </c>
      <c r="F5">
        <v>0</v>
      </c>
      <c r="G5">
        <v>0</v>
      </c>
      <c r="H5">
        <v>0</v>
      </c>
    </row>
    <row r="6" spans="1:8" x14ac:dyDescent="0.25">
      <c r="A6" t="s">
        <v>120</v>
      </c>
      <c r="B6">
        <v>19</v>
      </c>
      <c r="C6">
        <v>0</v>
      </c>
      <c r="D6">
        <v>8</v>
      </c>
      <c r="E6">
        <v>0</v>
      </c>
      <c r="F6">
        <v>1</v>
      </c>
      <c r="G6">
        <v>1</v>
      </c>
      <c r="H6">
        <v>0</v>
      </c>
    </row>
    <row r="7" spans="1:8" x14ac:dyDescent="0.25">
      <c r="A7" t="s">
        <v>121</v>
      </c>
      <c r="B7">
        <v>15</v>
      </c>
      <c r="C7">
        <v>0</v>
      </c>
      <c r="D7">
        <v>12</v>
      </c>
      <c r="E7">
        <v>0</v>
      </c>
      <c r="F7">
        <v>14</v>
      </c>
      <c r="G7">
        <v>7</v>
      </c>
      <c r="H7">
        <v>0</v>
      </c>
    </row>
    <row r="8" spans="1:8" x14ac:dyDescent="0.25">
      <c r="A8" s="2" t="s">
        <v>113</v>
      </c>
      <c r="B8" s="2">
        <f>SUM(B3:B7)</f>
        <v>74</v>
      </c>
      <c r="C8" s="2">
        <f t="shared" ref="C8:H8" si="0">SUM(C3:C7)</f>
        <v>3</v>
      </c>
      <c r="D8" s="2">
        <f t="shared" si="0"/>
        <v>67</v>
      </c>
      <c r="E8" s="2">
        <f t="shared" si="0"/>
        <v>1</v>
      </c>
      <c r="F8" s="2">
        <f t="shared" si="0"/>
        <v>23</v>
      </c>
      <c r="G8" s="2">
        <f t="shared" si="0"/>
        <v>11</v>
      </c>
      <c r="H8" s="2">
        <f t="shared" si="0"/>
        <v>0</v>
      </c>
    </row>
    <row r="10" spans="1:8" x14ac:dyDescent="0.25">
      <c r="A10">
        <v>2</v>
      </c>
      <c r="B10" t="s">
        <v>29</v>
      </c>
    </row>
    <row r="11" spans="1:8" x14ac:dyDescent="0.25">
      <c r="B11">
        <v>0</v>
      </c>
      <c r="C11" s="4" t="s">
        <v>39</v>
      </c>
      <c r="D11" s="4" t="s">
        <v>40</v>
      </c>
      <c r="E11">
        <v>5</v>
      </c>
    </row>
    <row r="12" spans="1:8" x14ac:dyDescent="0.25">
      <c r="A12" t="s">
        <v>64</v>
      </c>
      <c r="B12">
        <v>2</v>
      </c>
      <c r="C12">
        <v>1</v>
      </c>
      <c r="D12">
        <v>7</v>
      </c>
      <c r="E12">
        <v>20</v>
      </c>
    </row>
    <row r="13" spans="1:8" x14ac:dyDescent="0.25">
      <c r="B13">
        <v>7</v>
      </c>
      <c r="C13">
        <v>6</v>
      </c>
      <c r="D13">
        <v>6</v>
      </c>
      <c r="E13">
        <v>12</v>
      </c>
    </row>
    <row r="14" spans="1:8" x14ac:dyDescent="0.25">
      <c r="B14">
        <v>2</v>
      </c>
      <c r="C14">
        <v>12</v>
      </c>
      <c r="D14">
        <v>10</v>
      </c>
      <c r="E14">
        <v>11</v>
      </c>
    </row>
    <row r="15" spans="1:8" x14ac:dyDescent="0.25">
      <c r="A15" t="s">
        <v>38</v>
      </c>
      <c r="B15">
        <v>8</v>
      </c>
      <c r="C15">
        <v>6</v>
      </c>
      <c r="D15">
        <v>5</v>
      </c>
      <c r="E15">
        <v>6</v>
      </c>
    </row>
    <row r="16" spans="1:8" x14ac:dyDescent="0.25">
      <c r="B16" t="s">
        <v>52</v>
      </c>
      <c r="C16" t="s">
        <v>52</v>
      </c>
      <c r="D16" t="s">
        <v>52</v>
      </c>
      <c r="E16" t="s">
        <v>52</v>
      </c>
    </row>
    <row r="17" spans="1:5" x14ac:dyDescent="0.25">
      <c r="A17" s="2" t="s">
        <v>113</v>
      </c>
      <c r="B17" s="2">
        <f>SUM(B12:B16)</f>
        <v>19</v>
      </c>
      <c r="C17" s="2">
        <f t="shared" ref="C17:E17" si="1">SUM(C12:C16)</f>
        <v>25</v>
      </c>
      <c r="D17" s="2">
        <f t="shared" si="1"/>
        <v>28</v>
      </c>
      <c r="E17" s="2">
        <f t="shared" si="1"/>
        <v>49</v>
      </c>
    </row>
    <row r="19" spans="1:5" x14ac:dyDescent="0.25">
      <c r="A19">
        <v>3</v>
      </c>
      <c r="B19" t="s">
        <v>30</v>
      </c>
    </row>
    <row r="20" spans="1:5" x14ac:dyDescent="0.25">
      <c r="B20" t="s">
        <v>41</v>
      </c>
      <c r="C20" t="s">
        <v>42</v>
      </c>
      <c r="D20" t="s">
        <v>43</v>
      </c>
    </row>
    <row r="21" spans="1:5" x14ac:dyDescent="0.25">
      <c r="A21" t="s">
        <v>64</v>
      </c>
      <c r="B21">
        <v>24</v>
      </c>
      <c r="C21">
        <v>4</v>
      </c>
      <c r="D21">
        <v>3</v>
      </c>
    </row>
    <row r="22" spans="1:5" x14ac:dyDescent="0.25">
      <c r="B22">
        <v>22</v>
      </c>
      <c r="C22">
        <v>8</v>
      </c>
      <c r="D22">
        <v>0</v>
      </c>
    </row>
    <row r="23" spans="1:5" x14ac:dyDescent="0.25">
      <c r="B23">
        <v>18</v>
      </c>
      <c r="C23">
        <v>7</v>
      </c>
      <c r="D23">
        <v>4</v>
      </c>
    </row>
    <row r="24" spans="1:5" x14ac:dyDescent="0.25">
      <c r="A24" t="s">
        <v>38</v>
      </c>
      <c r="B24">
        <v>24</v>
      </c>
      <c r="C24">
        <v>3</v>
      </c>
      <c r="D24">
        <v>1</v>
      </c>
    </row>
    <row r="25" spans="1:5" x14ac:dyDescent="0.25">
      <c r="B25">
        <v>18</v>
      </c>
      <c r="C25">
        <v>7</v>
      </c>
      <c r="D25" t="s">
        <v>52</v>
      </c>
    </row>
    <row r="26" spans="1:5" x14ac:dyDescent="0.25">
      <c r="A26" s="2" t="s">
        <v>113</v>
      </c>
      <c r="B26" s="2">
        <f>SUM(B21:B25)</f>
        <v>106</v>
      </c>
      <c r="C26" s="2">
        <f t="shared" ref="C26:D26" si="2">SUM(C21:C25)</f>
        <v>29</v>
      </c>
      <c r="D26" s="2">
        <f t="shared" si="2"/>
        <v>8</v>
      </c>
    </row>
    <row r="28" spans="1:5" x14ac:dyDescent="0.25">
      <c r="A28">
        <v>4</v>
      </c>
      <c r="B28" t="s">
        <v>44</v>
      </c>
    </row>
    <row r="29" spans="1:5" x14ac:dyDescent="0.25">
      <c r="B29">
        <v>0</v>
      </c>
      <c r="C29" s="4" t="s">
        <v>39</v>
      </c>
      <c r="D29" s="4" t="s">
        <v>40</v>
      </c>
      <c r="E29">
        <v>5</v>
      </c>
    </row>
    <row r="30" spans="1:5" x14ac:dyDescent="0.25">
      <c r="A30" t="s">
        <v>64</v>
      </c>
      <c r="B30">
        <v>10</v>
      </c>
      <c r="C30" s="9">
        <v>1</v>
      </c>
      <c r="D30" s="9">
        <v>7</v>
      </c>
      <c r="E30">
        <v>11</v>
      </c>
    </row>
    <row r="31" spans="1:5" x14ac:dyDescent="0.25">
      <c r="B31">
        <v>6</v>
      </c>
      <c r="C31" s="9">
        <v>3</v>
      </c>
      <c r="D31" s="9">
        <v>7</v>
      </c>
      <c r="E31">
        <v>12</v>
      </c>
    </row>
    <row r="32" spans="1:5" x14ac:dyDescent="0.25">
      <c r="B32">
        <v>10</v>
      </c>
      <c r="C32" s="9">
        <v>0</v>
      </c>
      <c r="D32" s="9">
        <v>1</v>
      </c>
      <c r="E32">
        <v>11</v>
      </c>
    </row>
    <row r="33" spans="1:6" x14ac:dyDescent="0.25">
      <c r="A33" t="s">
        <v>38</v>
      </c>
      <c r="B33">
        <v>5</v>
      </c>
      <c r="C33" s="9">
        <v>0</v>
      </c>
      <c r="D33" s="9">
        <v>4</v>
      </c>
      <c r="E33">
        <v>16</v>
      </c>
    </row>
    <row r="34" spans="1:6" x14ac:dyDescent="0.25">
      <c r="B34">
        <v>1</v>
      </c>
      <c r="C34" s="4"/>
      <c r="D34" s="9">
        <v>8</v>
      </c>
      <c r="E34">
        <v>12</v>
      </c>
    </row>
    <row r="35" spans="1:6" x14ac:dyDescent="0.25">
      <c r="A35" s="2" t="s">
        <v>113</v>
      </c>
      <c r="B35" s="2">
        <f>SUM(B30:B34)</f>
        <v>32</v>
      </c>
      <c r="C35" s="2">
        <f t="shared" ref="C35:E35" si="3">SUM(C30:C34)</f>
        <v>4</v>
      </c>
      <c r="D35" s="2">
        <f t="shared" si="3"/>
        <v>27</v>
      </c>
      <c r="E35" s="2">
        <f t="shared" si="3"/>
        <v>62</v>
      </c>
    </row>
    <row r="36" spans="1:6" x14ac:dyDescent="0.25">
      <c r="C36" s="4"/>
      <c r="D36" s="4"/>
    </row>
    <row r="37" spans="1:6" x14ac:dyDescent="0.25">
      <c r="A37">
        <v>5</v>
      </c>
      <c r="B37" t="s">
        <v>31</v>
      </c>
    </row>
    <row r="38" spans="1:6" x14ac:dyDescent="0.25">
      <c r="B38" t="s">
        <v>45</v>
      </c>
      <c r="C38" t="s">
        <v>46</v>
      </c>
      <c r="D38" t="s">
        <v>47</v>
      </c>
      <c r="E38" t="s">
        <v>48</v>
      </c>
    </row>
    <row r="39" spans="1:6" x14ac:dyDescent="0.25">
      <c r="A39" t="s">
        <v>64</v>
      </c>
      <c r="B39">
        <v>6</v>
      </c>
      <c r="C39">
        <v>3</v>
      </c>
      <c r="D39">
        <v>9</v>
      </c>
      <c r="E39">
        <v>3</v>
      </c>
    </row>
    <row r="40" spans="1:6" x14ac:dyDescent="0.25">
      <c r="B40">
        <v>5</v>
      </c>
      <c r="C40">
        <v>4</v>
      </c>
      <c r="D40">
        <v>11</v>
      </c>
      <c r="E40">
        <v>5</v>
      </c>
    </row>
    <row r="41" spans="1:6" x14ac:dyDescent="0.25">
      <c r="B41">
        <v>6</v>
      </c>
      <c r="C41">
        <v>4</v>
      </c>
      <c r="D41">
        <v>8</v>
      </c>
      <c r="E41">
        <v>6</v>
      </c>
    </row>
    <row r="42" spans="1:6" x14ac:dyDescent="0.25">
      <c r="A42" t="s">
        <v>38</v>
      </c>
      <c r="B42">
        <v>2</v>
      </c>
      <c r="C42">
        <v>4</v>
      </c>
      <c r="D42">
        <v>15</v>
      </c>
      <c r="E42">
        <v>5</v>
      </c>
    </row>
    <row r="43" spans="1:6" x14ac:dyDescent="0.25">
      <c r="B43">
        <v>11</v>
      </c>
      <c r="D43">
        <v>14</v>
      </c>
    </row>
    <row r="44" spans="1:6" x14ac:dyDescent="0.25">
      <c r="A44" s="2" t="s">
        <v>113</v>
      </c>
      <c r="B44" s="2">
        <f>SUM(B39:B43)</f>
        <v>30</v>
      </c>
      <c r="C44" s="2">
        <f t="shared" ref="C44:E44" si="4">SUM(C39:C43)</f>
        <v>15</v>
      </c>
      <c r="D44" s="2">
        <f t="shared" si="4"/>
        <v>57</v>
      </c>
      <c r="E44" s="2">
        <f t="shared" si="4"/>
        <v>19</v>
      </c>
    </row>
    <row r="46" spans="1:6" x14ac:dyDescent="0.25">
      <c r="A46">
        <v>6</v>
      </c>
      <c r="B46" t="s">
        <v>32</v>
      </c>
    </row>
    <row r="47" spans="1:6" x14ac:dyDescent="0.25">
      <c r="B47" t="s">
        <v>15</v>
      </c>
      <c r="C47" t="s">
        <v>11</v>
      </c>
      <c r="D47" t="s">
        <v>12</v>
      </c>
      <c r="E47" t="s">
        <v>13</v>
      </c>
      <c r="F47" t="s">
        <v>14</v>
      </c>
    </row>
    <row r="48" spans="1:6" x14ac:dyDescent="0.25">
      <c r="A48" t="s">
        <v>64</v>
      </c>
      <c r="B48">
        <v>0</v>
      </c>
      <c r="C48">
        <v>6</v>
      </c>
      <c r="D48">
        <v>1</v>
      </c>
      <c r="E48">
        <v>7</v>
      </c>
      <c r="F48">
        <v>4</v>
      </c>
    </row>
    <row r="49" spans="1:8" x14ac:dyDescent="0.25">
      <c r="B49">
        <v>6</v>
      </c>
      <c r="C49">
        <v>4</v>
      </c>
      <c r="D49">
        <v>0</v>
      </c>
      <c r="E49">
        <v>2</v>
      </c>
      <c r="F49">
        <v>1</v>
      </c>
    </row>
    <row r="50" spans="1:8" x14ac:dyDescent="0.25">
      <c r="B50">
        <v>0</v>
      </c>
      <c r="C50">
        <v>4</v>
      </c>
      <c r="D50">
        <v>0</v>
      </c>
      <c r="E50">
        <v>8</v>
      </c>
      <c r="F50">
        <v>7</v>
      </c>
    </row>
    <row r="51" spans="1:8" x14ac:dyDescent="0.25">
      <c r="A51" t="s">
        <v>38</v>
      </c>
      <c r="G51" t="s">
        <v>146</v>
      </c>
    </row>
    <row r="52" spans="1:8" x14ac:dyDescent="0.25">
      <c r="G52" t="s">
        <v>147</v>
      </c>
    </row>
    <row r="53" spans="1:8" x14ac:dyDescent="0.25">
      <c r="A53" s="2" t="s">
        <v>113</v>
      </c>
      <c r="B53" s="2">
        <f>SUM(B48:B52)</f>
        <v>6</v>
      </c>
      <c r="C53" s="2">
        <f t="shared" ref="C53:F53" si="5">SUM(C48:C52)</f>
        <v>14</v>
      </c>
      <c r="D53" s="2">
        <f t="shared" si="5"/>
        <v>1</v>
      </c>
      <c r="E53" s="2">
        <f t="shared" si="5"/>
        <v>17</v>
      </c>
      <c r="F53" s="2">
        <f t="shared" si="5"/>
        <v>12</v>
      </c>
    </row>
    <row r="55" spans="1:8" x14ac:dyDescent="0.25">
      <c r="A55">
        <v>7</v>
      </c>
      <c r="B55" t="s">
        <v>50</v>
      </c>
    </row>
    <row r="56" spans="1:8" x14ac:dyDescent="0.25">
      <c r="B56" t="s">
        <v>2</v>
      </c>
      <c r="C56" t="s">
        <v>3</v>
      </c>
      <c r="D56" t="s">
        <v>4</v>
      </c>
      <c r="E56" t="s">
        <v>5</v>
      </c>
      <c r="F56" t="s">
        <v>6</v>
      </c>
      <c r="G56" t="s">
        <v>7</v>
      </c>
      <c r="H56" t="s">
        <v>8</v>
      </c>
    </row>
    <row r="57" spans="1:8" x14ac:dyDescent="0.25">
      <c r="A57" t="s">
        <v>64</v>
      </c>
      <c r="B57">
        <v>13</v>
      </c>
      <c r="C57">
        <v>10</v>
      </c>
      <c r="D57">
        <v>8</v>
      </c>
      <c r="E57">
        <v>4</v>
      </c>
      <c r="F57">
        <v>0</v>
      </c>
      <c r="G57">
        <v>2</v>
      </c>
      <c r="H57">
        <v>1</v>
      </c>
    </row>
    <row r="58" spans="1:8" x14ac:dyDescent="0.25">
      <c r="B58">
        <v>13</v>
      </c>
      <c r="C58">
        <v>3</v>
      </c>
      <c r="D58">
        <v>9</v>
      </c>
      <c r="E58">
        <v>10</v>
      </c>
      <c r="F58">
        <v>4</v>
      </c>
      <c r="G58">
        <v>2</v>
      </c>
      <c r="H58">
        <v>2</v>
      </c>
    </row>
    <row r="59" spans="1:8" x14ac:dyDescent="0.25">
      <c r="B59">
        <v>10</v>
      </c>
      <c r="C59">
        <v>9</v>
      </c>
      <c r="D59">
        <v>8</v>
      </c>
      <c r="E59">
        <v>0</v>
      </c>
      <c r="F59">
        <v>3</v>
      </c>
      <c r="G59">
        <v>0</v>
      </c>
      <c r="H59">
        <v>1</v>
      </c>
    </row>
    <row r="60" spans="1:8" x14ac:dyDescent="0.25">
      <c r="A60" t="s">
        <v>38</v>
      </c>
      <c r="B60">
        <v>8</v>
      </c>
      <c r="C60">
        <v>7</v>
      </c>
      <c r="D60">
        <v>6</v>
      </c>
      <c r="E60">
        <v>4</v>
      </c>
      <c r="F60">
        <v>5</v>
      </c>
      <c r="G60">
        <v>5</v>
      </c>
      <c r="H60">
        <v>5</v>
      </c>
    </row>
    <row r="61" spans="1:8" x14ac:dyDescent="0.25">
      <c r="B61" t="s">
        <v>52</v>
      </c>
      <c r="C61" t="s">
        <v>52</v>
      </c>
      <c r="D61" t="s">
        <v>52</v>
      </c>
      <c r="E61" t="s">
        <v>52</v>
      </c>
      <c r="F61" t="s">
        <v>52</v>
      </c>
      <c r="G61" t="s">
        <v>52</v>
      </c>
      <c r="H61" t="s">
        <v>52</v>
      </c>
    </row>
    <row r="62" spans="1:8" x14ac:dyDescent="0.25">
      <c r="A62" s="2" t="s">
        <v>113</v>
      </c>
      <c r="B62" s="2">
        <f>SUM(B57:B61)</f>
        <v>44</v>
      </c>
      <c r="C62" s="2">
        <f t="shared" ref="C62:G62" si="6">SUM(C57:C61)</f>
        <v>29</v>
      </c>
      <c r="D62" s="2">
        <f t="shared" si="6"/>
        <v>31</v>
      </c>
      <c r="E62" s="2">
        <f t="shared" si="6"/>
        <v>18</v>
      </c>
      <c r="F62" s="2">
        <f t="shared" si="6"/>
        <v>12</v>
      </c>
      <c r="G62" s="2">
        <f t="shared" si="6"/>
        <v>9</v>
      </c>
      <c r="H62" s="2">
        <f>SUM(H57:H61)</f>
        <v>9</v>
      </c>
    </row>
    <row r="64" spans="1:8" x14ac:dyDescent="0.25">
      <c r="A64">
        <v>8</v>
      </c>
      <c r="B64" t="s">
        <v>76</v>
      </c>
    </row>
    <row r="65" spans="1:11" x14ac:dyDescent="0.25">
      <c r="B65" t="s">
        <v>41</v>
      </c>
      <c r="C65" t="s">
        <v>65</v>
      </c>
      <c r="D65" t="s">
        <v>66</v>
      </c>
      <c r="E65" t="s">
        <v>67</v>
      </c>
    </row>
    <row r="66" spans="1:11" x14ac:dyDescent="0.25">
      <c r="A66" t="s">
        <v>64</v>
      </c>
      <c r="B66">
        <v>13</v>
      </c>
      <c r="C66">
        <v>8</v>
      </c>
      <c r="D66">
        <v>3</v>
      </c>
      <c r="E66">
        <v>12</v>
      </c>
    </row>
    <row r="67" spans="1:11" x14ac:dyDescent="0.25">
      <c r="B67">
        <v>21</v>
      </c>
      <c r="C67">
        <v>5</v>
      </c>
      <c r="D67">
        <v>0</v>
      </c>
      <c r="E67">
        <v>12</v>
      </c>
    </row>
    <row r="68" spans="1:11" x14ac:dyDescent="0.25">
      <c r="B68">
        <v>22</v>
      </c>
      <c r="C68">
        <v>3</v>
      </c>
      <c r="D68">
        <v>6</v>
      </c>
    </row>
    <row r="69" spans="1:11" x14ac:dyDescent="0.25">
      <c r="A69" t="s">
        <v>38</v>
      </c>
      <c r="B69">
        <v>13</v>
      </c>
      <c r="C69">
        <v>1</v>
      </c>
      <c r="D69">
        <v>8</v>
      </c>
      <c r="E69">
        <v>14</v>
      </c>
    </row>
    <row r="70" spans="1:11" x14ac:dyDescent="0.25">
      <c r="F70" t="s">
        <v>128</v>
      </c>
    </row>
    <row r="71" spans="1:11" x14ac:dyDescent="0.25">
      <c r="A71" s="2" t="s">
        <v>113</v>
      </c>
      <c r="B71" s="2">
        <f>SUM(B66:B70)</f>
        <v>69</v>
      </c>
      <c r="C71" s="2">
        <f t="shared" ref="C71:E71" si="7">SUM(C66:C70)</f>
        <v>17</v>
      </c>
      <c r="D71" s="2">
        <f t="shared" si="7"/>
        <v>17</v>
      </c>
      <c r="E71" s="2">
        <f t="shared" si="7"/>
        <v>38</v>
      </c>
    </row>
    <row r="73" spans="1:11" x14ac:dyDescent="0.25">
      <c r="A73">
        <v>9</v>
      </c>
      <c r="B73" t="s">
        <v>37</v>
      </c>
    </row>
    <row r="74" spans="1:11" x14ac:dyDescent="0.25">
      <c r="A74" t="s">
        <v>64</v>
      </c>
      <c r="B74" t="s">
        <v>69</v>
      </c>
      <c r="C74" t="s">
        <v>18</v>
      </c>
      <c r="D74" t="s">
        <v>20</v>
      </c>
      <c r="E74" t="s">
        <v>18</v>
      </c>
      <c r="F74" t="s">
        <v>77</v>
      </c>
      <c r="G74" t="s">
        <v>78</v>
      </c>
      <c r="H74" t="s">
        <v>23</v>
      </c>
      <c r="I74" t="s">
        <v>19</v>
      </c>
      <c r="J74" t="s">
        <v>79</v>
      </c>
      <c r="K74" t="s">
        <v>26</v>
      </c>
    </row>
    <row r="75" spans="1:11" x14ac:dyDescent="0.25">
      <c r="A75" t="s">
        <v>38</v>
      </c>
      <c r="B75" t="s">
        <v>20</v>
      </c>
      <c r="C75" t="s">
        <v>80</v>
      </c>
      <c r="D75" t="s">
        <v>19</v>
      </c>
      <c r="E75" t="s">
        <v>69</v>
      </c>
    </row>
    <row r="77" spans="1:11" x14ac:dyDescent="0.25">
      <c r="A77">
        <v>10</v>
      </c>
      <c r="B77" t="s">
        <v>71</v>
      </c>
      <c r="E77" s="5"/>
    </row>
    <row r="78" spans="1:11" x14ac:dyDescent="0.25">
      <c r="B78" t="s">
        <v>72</v>
      </c>
    </row>
    <row r="79" spans="1:11" x14ac:dyDescent="0.25">
      <c r="A79" t="s">
        <v>64</v>
      </c>
      <c r="B79">
        <v>6</v>
      </c>
    </row>
    <row r="80" spans="1:11" x14ac:dyDescent="0.25">
      <c r="B80">
        <v>10</v>
      </c>
    </row>
    <row r="81" spans="1:4" x14ac:dyDescent="0.25">
      <c r="B81">
        <v>7</v>
      </c>
    </row>
    <row r="82" spans="1:4" x14ac:dyDescent="0.25">
      <c r="A82" t="s">
        <v>38</v>
      </c>
      <c r="B82">
        <v>6</v>
      </c>
    </row>
    <row r="83" spans="1:4" x14ac:dyDescent="0.25">
      <c r="B83">
        <v>8</v>
      </c>
    </row>
    <row r="84" spans="1:4" x14ac:dyDescent="0.25">
      <c r="A84" s="2" t="s">
        <v>113</v>
      </c>
      <c r="B84" s="2">
        <f>SUM(B79:B83)</f>
        <v>37</v>
      </c>
    </row>
    <row r="85" spans="1:4" x14ac:dyDescent="0.25">
      <c r="B85" s="8"/>
    </row>
    <row r="92" spans="1:4" x14ac:dyDescent="0.25">
      <c r="C92" s="4"/>
      <c r="D92" s="4"/>
    </row>
    <row r="102" spans="3:4" x14ac:dyDescent="0.25">
      <c r="C102" s="4"/>
      <c r="D102" s="4"/>
    </row>
    <row r="105" spans="3:4" x14ac:dyDescent="0.25">
      <c r="C105" s="4"/>
      <c r="D105" s="4"/>
    </row>
    <row r="129" spans="5:5" x14ac:dyDescent="0.25">
      <c r="E129" s="5"/>
    </row>
  </sheetData>
  <pageMargins left="0.7" right="0.7" top="0.75" bottom="0.75" header="0.3" footer="0.3"/>
  <ignoredErrors>
    <ignoredError sqref="B35:E35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zoomScale="80" zoomScaleNormal="80" workbookViewId="0">
      <selection activeCell="G44" sqref="G44"/>
    </sheetView>
  </sheetViews>
  <sheetFormatPr defaultRowHeight="15" x14ac:dyDescent="0.25"/>
  <cols>
    <col min="1" max="1" width="10" bestFit="1" customWidth="1"/>
  </cols>
  <sheetData>
    <row r="1" spans="1:8" x14ac:dyDescent="0.25">
      <c r="B1" t="s">
        <v>1</v>
      </c>
    </row>
    <row r="2" spans="1:8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 t="s">
        <v>81</v>
      </c>
      <c r="B3">
        <v>12</v>
      </c>
      <c r="C3">
        <v>0</v>
      </c>
      <c r="D3">
        <v>14</v>
      </c>
      <c r="E3">
        <v>0</v>
      </c>
      <c r="F3">
        <v>0</v>
      </c>
      <c r="G3">
        <v>0</v>
      </c>
      <c r="H3">
        <v>0</v>
      </c>
    </row>
    <row r="4" spans="1:8" x14ac:dyDescent="0.25">
      <c r="B4">
        <v>9</v>
      </c>
      <c r="C4">
        <v>0</v>
      </c>
      <c r="D4">
        <v>13</v>
      </c>
      <c r="E4">
        <v>0</v>
      </c>
      <c r="F4">
        <v>0</v>
      </c>
      <c r="G4">
        <v>0</v>
      </c>
      <c r="H4">
        <v>0</v>
      </c>
    </row>
    <row r="5" spans="1:8" x14ac:dyDescent="0.25">
      <c r="A5" t="s">
        <v>88</v>
      </c>
      <c r="B5">
        <v>10</v>
      </c>
      <c r="C5">
        <v>0</v>
      </c>
      <c r="D5">
        <v>18</v>
      </c>
      <c r="E5">
        <v>0</v>
      </c>
      <c r="F5">
        <v>2</v>
      </c>
      <c r="G5">
        <v>0</v>
      </c>
      <c r="H5">
        <v>0</v>
      </c>
    </row>
    <row r="6" spans="1:8" x14ac:dyDescent="0.25">
      <c r="B6">
        <v>13</v>
      </c>
      <c r="C6">
        <v>1</v>
      </c>
      <c r="D6">
        <v>10</v>
      </c>
      <c r="E6">
        <v>0</v>
      </c>
      <c r="F6">
        <v>0</v>
      </c>
      <c r="G6">
        <v>0</v>
      </c>
      <c r="H6">
        <v>0</v>
      </c>
    </row>
    <row r="7" spans="1:8" x14ac:dyDescent="0.25">
      <c r="A7" t="s">
        <v>28</v>
      </c>
      <c r="B7">
        <v>12</v>
      </c>
      <c r="C7">
        <v>1</v>
      </c>
      <c r="D7">
        <v>11</v>
      </c>
      <c r="E7">
        <v>2</v>
      </c>
      <c r="F7">
        <v>1</v>
      </c>
      <c r="G7">
        <v>0</v>
      </c>
      <c r="H7">
        <v>0</v>
      </c>
    </row>
    <row r="8" spans="1:8" x14ac:dyDescent="0.25">
      <c r="A8" t="s">
        <v>70</v>
      </c>
      <c r="B8">
        <v>12</v>
      </c>
      <c r="C8">
        <v>0</v>
      </c>
      <c r="D8">
        <v>15</v>
      </c>
      <c r="E8">
        <v>0</v>
      </c>
      <c r="F8">
        <v>0</v>
      </c>
      <c r="G8">
        <v>0</v>
      </c>
      <c r="H8">
        <v>0</v>
      </c>
    </row>
    <row r="9" spans="1:8" x14ac:dyDescent="0.25">
      <c r="B9">
        <v>13</v>
      </c>
      <c r="C9">
        <v>0</v>
      </c>
      <c r="D9">
        <v>15</v>
      </c>
      <c r="E9">
        <v>1</v>
      </c>
      <c r="F9">
        <v>1</v>
      </c>
      <c r="G9">
        <v>0</v>
      </c>
      <c r="H9">
        <v>0</v>
      </c>
    </row>
    <row r="10" spans="1:8" x14ac:dyDescent="0.25">
      <c r="A10" t="s">
        <v>64</v>
      </c>
      <c r="B10">
        <v>8</v>
      </c>
      <c r="C10">
        <v>0</v>
      </c>
      <c r="D10">
        <v>19</v>
      </c>
      <c r="E10">
        <v>1</v>
      </c>
      <c r="F10">
        <v>2</v>
      </c>
      <c r="G10">
        <v>0</v>
      </c>
      <c r="H10">
        <v>0</v>
      </c>
    </row>
    <row r="11" spans="1:8" x14ac:dyDescent="0.25">
      <c r="B11">
        <v>14</v>
      </c>
      <c r="C11">
        <v>0</v>
      </c>
      <c r="D11">
        <v>16</v>
      </c>
      <c r="E11">
        <v>0</v>
      </c>
      <c r="F11">
        <v>0</v>
      </c>
      <c r="G11">
        <v>0</v>
      </c>
      <c r="H11">
        <v>0</v>
      </c>
    </row>
    <row r="12" spans="1:8" x14ac:dyDescent="0.25">
      <c r="A12" t="s">
        <v>101</v>
      </c>
      <c r="B12">
        <v>9</v>
      </c>
      <c r="C12">
        <v>0</v>
      </c>
      <c r="D12">
        <v>18</v>
      </c>
      <c r="E12">
        <v>0</v>
      </c>
      <c r="F12">
        <v>0</v>
      </c>
      <c r="G12">
        <v>0</v>
      </c>
      <c r="H12">
        <v>0</v>
      </c>
    </row>
    <row r="13" spans="1:8" x14ac:dyDescent="0.25">
      <c r="B13">
        <v>14</v>
      </c>
      <c r="C13">
        <v>0</v>
      </c>
      <c r="D13">
        <v>13</v>
      </c>
      <c r="E13">
        <v>0</v>
      </c>
      <c r="F13">
        <v>2</v>
      </c>
      <c r="G13">
        <v>0</v>
      </c>
      <c r="H13">
        <v>0</v>
      </c>
    </row>
    <row r="14" spans="1:8" x14ac:dyDescent="0.25">
      <c r="A14" t="s">
        <v>38</v>
      </c>
      <c r="B14">
        <v>13</v>
      </c>
      <c r="C14">
        <v>0</v>
      </c>
      <c r="D14">
        <v>17</v>
      </c>
      <c r="E14">
        <v>0</v>
      </c>
      <c r="F14">
        <v>0</v>
      </c>
      <c r="G14">
        <v>0</v>
      </c>
      <c r="H14">
        <v>0</v>
      </c>
    </row>
    <row r="15" spans="1:8" x14ac:dyDescent="0.25">
      <c r="B15">
        <v>18</v>
      </c>
      <c r="C15">
        <v>0</v>
      </c>
      <c r="D15">
        <v>12</v>
      </c>
      <c r="E15">
        <v>0</v>
      </c>
      <c r="F15">
        <v>0</v>
      </c>
      <c r="G15">
        <v>0</v>
      </c>
      <c r="H15">
        <v>0</v>
      </c>
    </row>
    <row r="16" spans="1:8" x14ac:dyDescent="0.25">
      <c r="A16" t="s">
        <v>74</v>
      </c>
      <c r="B16">
        <v>16</v>
      </c>
      <c r="C16">
        <v>0</v>
      </c>
      <c r="D16">
        <v>15</v>
      </c>
      <c r="E16">
        <v>0</v>
      </c>
      <c r="F16">
        <v>2</v>
      </c>
      <c r="G16">
        <v>0</v>
      </c>
      <c r="H16">
        <v>0</v>
      </c>
    </row>
    <row r="17" spans="1:8" x14ac:dyDescent="0.25">
      <c r="B17">
        <v>15</v>
      </c>
      <c r="C17">
        <v>0</v>
      </c>
      <c r="D17">
        <v>13</v>
      </c>
      <c r="E17">
        <v>0</v>
      </c>
      <c r="F17">
        <v>1</v>
      </c>
      <c r="G17">
        <v>0</v>
      </c>
      <c r="H17">
        <v>0</v>
      </c>
    </row>
    <row r="18" spans="1:8" x14ac:dyDescent="0.25">
      <c r="A18" s="2" t="s">
        <v>113</v>
      </c>
      <c r="B18" s="2">
        <f>SUM(B3:B17)</f>
        <v>188</v>
      </c>
      <c r="C18" s="2">
        <f t="shared" ref="C18:H18" si="0">SUM(C3:C17)</f>
        <v>2</v>
      </c>
      <c r="D18" s="2">
        <f t="shared" si="0"/>
        <v>219</v>
      </c>
      <c r="E18" s="2">
        <f t="shared" si="0"/>
        <v>4</v>
      </c>
      <c r="F18" s="2">
        <f t="shared" si="0"/>
        <v>11</v>
      </c>
      <c r="G18" s="2">
        <f t="shared" si="0"/>
        <v>0</v>
      </c>
      <c r="H18" s="2">
        <f t="shared" si="0"/>
        <v>0</v>
      </c>
    </row>
    <row r="20" spans="1:8" x14ac:dyDescent="0.25">
      <c r="B20" t="s">
        <v>29</v>
      </c>
    </row>
    <row r="21" spans="1:8" x14ac:dyDescent="0.25">
      <c r="B21">
        <v>0</v>
      </c>
      <c r="C21" s="4" t="s">
        <v>39</v>
      </c>
      <c r="D21" s="4" t="s">
        <v>40</v>
      </c>
      <c r="E21">
        <v>5</v>
      </c>
    </row>
    <row r="22" spans="1:8" x14ac:dyDescent="0.25">
      <c r="A22" t="s">
        <v>81</v>
      </c>
    </row>
    <row r="23" spans="1:8" x14ac:dyDescent="0.25">
      <c r="F23" t="s">
        <v>145</v>
      </c>
    </row>
    <row r="24" spans="1:8" x14ac:dyDescent="0.25">
      <c r="A24" t="s">
        <v>88</v>
      </c>
      <c r="B24">
        <v>18</v>
      </c>
      <c r="C24">
        <v>12</v>
      </c>
    </row>
    <row r="25" spans="1:8" x14ac:dyDescent="0.25">
      <c r="F25" t="s">
        <v>144</v>
      </c>
    </row>
    <row r="26" spans="1:8" x14ac:dyDescent="0.25">
      <c r="A26" t="s">
        <v>28</v>
      </c>
      <c r="B26">
        <v>8</v>
      </c>
      <c r="C26">
        <v>14</v>
      </c>
      <c r="D26">
        <v>3</v>
      </c>
      <c r="E26">
        <v>1</v>
      </c>
    </row>
    <row r="27" spans="1:8" x14ac:dyDescent="0.25">
      <c r="A27" t="s">
        <v>70</v>
      </c>
      <c r="B27">
        <v>7</v>
      </c>
      <c r="C27" s="9">
        <v>1</v>
      </c>
      <c r="D27" s="9">
        <v>10</v>
      </c>
      <c r="E27">
        <v>1</v>
      </c>
    </row>
    <row r="28" spans="1:8" x14ac:dyDescent="0.25">
      <c r="B28">
        <v>6</v>
      </c>
      <c r="C28">
        <v>22</v>
      </c>
      <c r="D28">
        <v>2</v>
      </c>
    </row>
    <row r="29" spans="1:8" x14ac:dyDescent="0.25">
      <c r="A29" t="s">
        <v>64</v>
      </c>
      <c r="B29">
        <v>2</v>
      </c>
      <c r="C29" s="9">
        <v>18</v>
      </c>
      <c r="D29" s="9">
        <v>4</v>
      </c>
      <c r="E29">
        <v>4</v>
      </c>
    </row>
    <row r="30" spans="1:8" x14ac:dyDescent="0.25">
      <c r="B30">
        <v>5</v>
      </c>
      <c r="C30">
        <v>20</v>
      </c>
      <c r="D30">
        <v>3</v>
      </c>
      <c r="E30">
        <v>2</v>
      </c>
    </row>
    <row r="31" spans="1:8" x14ac:dyDescent="0.25">
      <c r="A31" t="s">
        <v>101</v>
      </c>
      <c r="C31" s="9">
        <v>7</v>
      </c>
      <c r="D31" s="9">
        <v>8</v>
      </c>
      <c r="E31">
        <v>11</v>
      </c>
    </row>
    <row r="32" spans="1:8" x14ac:dyDescent="0.25">
      <c r="B32">
        <v>11</v>
      </c>
      <c r="C32">
        <v>6</v>
      </c>
      <c r="D32">
        <v>7</v>
      </c>
      <c r="E32">
        <v>4</v>
      </c>
    </row>
    <row r="33" spans="1:5" x14ac:dyDescent="0.25">
      <c r="A33" t="s">
        <v>38</v>
      </c>
      <c r="B33">
        <v>12</v>
      </c>
      <c r="C33" s="9">
        <v>6</v>
      </c>
      <c r="D33" s="9">
        <v>5</v>
      </c>
      <c r="E33">
        <v>2</v>
      </c>
    </row>
    <row r="34" spans="1:5" x14ac:dyDescent="0.25">
      <c r="B34">
        <v>0</v>
      </c>
      <c r="C34">
        <v>16</v>
      </c>
      <c r="D34">
        <v>6</v>
      </c>
      <c r="E34">
        <v>2</v>
      </c>
    </row>
    <row r="35" spans="1:5" x14ac:dyDescent="0.25">
      <c r="A35" t="s">
        <v>74</v>
      </c>
      <c r="B35">
        <v>5</v>
      </c>
      <c r="C35" s="9">
        <v>12</v>
      </c>
      <c r="D35" s="9">
        <v>7</v>
      </c>
      <c r="E35">
        <v>1</v>
      </c>
    </row>
    <row r="36" spans="1:5" x14ac:dyDescent="0.25">
      <c r="B36">
        <v>7</v>
      </c>
      <c r="C36">
        <v>8</v>
      </c>
      <c r="D36">
        <v>7</v>
      </c>
      <c r="E36">
        <v>6</v>
      </c>
    </row>
    <row r="37" spans="1:5" x14ac:dyDescent="0.25">
      <c r="A37" s="2" t="s">
        <v>113</v>
      </c>
      <c r="B37" s="2">
        <f>SUM(B22:B36)</f>
        <v>81</v>
      </c>
      <c r="C37" s="2">
        <f t="shared" ref="C37:E37" si="1">SUM(C22:C36)</f>
        <v>142</v>
      </c>
      <c r="D37" s="2">
        <f t="shared" si="1"/>
        <v>62</v>
      </c>
      <c r="E37" s="2">
        <f t="shared" si="1"/>
        <v>34</v>
      </c>
    </row>
    <row r="39" spans="1:5" x14ac:dyDescent="0.25">
      <c r="B39" t="s">
        <v>30</v>
      </c>
    </row>
    <row r="40" spans="1:5" x14ac:dyDescent="0.25">
      <c r="B40" t="s">
        <v>41</v>
      </c>
      <c r="C40" t="s">
        <v>42</v>
      </c>
      <c r="D40" t="s">
        <v>43</v>
      </c>
    </row>
    <row r="41" spans="1:5" x14ac:dyDescent="0.25">
      <c r="A41" t="s">
        <v>81</v>
      </c>
      <c r="B41">
        <v>10</v>
      </c>
      <c r="C41">
        <v>9</v>
      </c>
      <c r="D41">
        <v>7</v>
      </c>
    </row>
    <row r="42" spans="1:5" x14ac:dyDescent="0.25">
      <c r="B42">
        <v>24</v>
      </c>
    </row>
    <row r="43" spans="1:5" x14ac:dyDescent="0.25">
      <c r="A43" t="s">
        <v>88</v>
      </c>
      <c r="B43">
        <v>18</v>
      </c>
      <c r="C43">
        <v>10</v>
      </c>
      <c r="D43">
        <v>2</v>
      </c>
    </row>
    <row r="44" spans="1:5" x14ac:dyDescent="0.25">
      <c r="E44" t="s">
        <v>143</v>
      </c>
    </row>
    <row r="45" spans="1:5" x14ac:dyDescent="0.25">
      <c r="A45" t="s">
        <v>28</v>
      </c>
      <c r="B45">
        <v>19</v>
      </c>
      <c r="C45">
        <v>2</v>
      </c>
      <c r="D45">
        <v>7</v>
      </c>
    </row>
    <row r="46" spans="1:5" x14ac:dyDescent="0.25">
      <c r="A46" t="s">
        <v>70</v>
      </c>
      <c r="B46">
        <v>20</v>
      </c>
      <c r="C46">
        <v>2</v>
      </c>
      <c r="D46">
        <v>5</v>
      </c>
    </row>
    <row r="47" spans="1:5" x14ac:dyDescent="0.25">
      <c r="B47">
        <v>25</v>
      </c>
      <c r="C47">
        <v>4</v>
      </c>
      <c r="D47">
        <v>1</v>
      </c>
    </row>
    <row r="48" spans="1:5" x14ac:dyDescent="0.25">
      <c r="A48" t="s">
        <v>64</v>
      </c>
      <c r="B48">
        <v>25</v>
      </c>
      <c r="C48">
        <v>5</v>
      </c>
    </row>
    <row r="49" spans="1:6" x14ac:dyDescent="0.25">
      <c r="B49">
        <v>20</v>
      </c>
      <c r="C49">
        <v>6</v>
      </c>
      <c r="D49">
        <v>4</v>
      </c>
    </row>
    <row r="50" spans="1:6" x14ac:dyDescent="0.25">
      <c r="A50" t="s">
        <v>101</v>
      </c>
      <c r="B50">
        <v>23</v>
      </c>
      <c r="C50">
        <v>2</v>
      </c>
      <c r="D50">
        <v>2</v>
      </c>
    </row>
    <row r="51" spans="1:6" x14ac:dyDescent="0.25">
      <c r="B51">
        <v>20</v>
      </c>
      <c r="C51">
        <v>3</v>
      </c>
      <c r="D51">
        <v>6</v>
      </c>
    </row>
    <row r="52" spans="1:6" x14ac:dyDescent="0.25">
      <c r="A52" t="s">
        <v>38</v>
      </c>
      <c r="B52">
        <v>27</v>
      </c>
      <c r="D52">
        <v>3</v>
      </c>
    </row>
    <row r="53" spans="1:6" x14ac:dyDescent="0.25">
      <c r="B53">
        <v>26</v>
      </c>
      <c r="C53">
        <v>4</v>
      </c>
    </row>
    <row r="54" spans="1:6" x14ac:dyDescent="0.25">
      <c r="A54" t="s">
        <v>74</v>
      </c>
      <c r="B54">
        <v>27</v>
      </c>
      <c r="D54">
        <v>3</v>
      </c>
    </row>
    <row r="55" spans="1:6" x14ac:dyDescent="0.25">
      <c r="B55">
        <v>23</v>
      </c>
      <c r="C55">
        <v>5</v>
      </c>
      <c r="D55">
        <v>1</v>
      </c>
    </row>
    <row r="56" spans="1:6" x14ac:dyDescent="0.25">
      <c r="A56" s="2" t="s">
        <v>113</v>
      </c>
      <c r="B56" s="2">
        <f>SUM(B41:B55)</f>
        <v>307</v>
      </c>
      <c r="C56" s="2">
        <f t="shared" ref="C56:D56" si="2">SUM(C41:C55)</f>
        <v>52</v>
      </c>
      <c r="D56" s="2">
        <f t="shared" si="2"/>
        <v>41</v>
      </c>
    </row>
    <row r="58" spans="1:6" x14ac:dyDescent="0.25">
      <c r="B58" t="s">
        <v>44</v>
      </c>
    </row>
    <row r="59" spans="1:6" x14ac:dyDescent="0.25">
      <c r="B59">
        <v>0</v>
      </c>
      <c r="C59" s="4" t="s">
        <v>39</v>
      </c>
      <c r="D59" s="4" t="s">
        <v>40</v>
      </c>
      <c r="E59">
        <v>5</v>
      </c>
    </row>
    <row r="60" spans="1:6" x14ac:dyDescent="0.25">
      <c r="A60" t="s">
        <v>81</v>
      </c>
      <c r="B60">
        <v>9</v>
      </c>
      <c r="C60" s="9">
        <v>3</v>
      </c>
      <c r="D60" s="9">
        <v>4</v>
      </c>
      <c r="E60">
        <v>7</v>
      </c>
    </row>
    <row r="61" spans="1:6" x14ac:dyDescent="0.25">
      <c r="F61" s="12" t="s">
        <v>127</v>
      </c>
    </row>
    <row r="62" spans="1:6" x14ac:dyDescent="0.25">
      <c r="A62" t="s">
        <v>88</v>
      </c>
      <c r="B62">
        <v>18</v>
      </c>
      <c r="C62" s="9">
        <v>2</v>
      </c>
      <c r="D62" s="9">
        <v>8</v>
      </c>
    </row>
    <row r="63" spans="1:6" x14ac:dyDescent="0.25">
      <c r="C63" s="9">
        <v>1</v>
      </c>
      <c r="D63" s="9">
        <v>1</v>
      </c>
      <c r="E63">
        <v>10</v>
      </c>
    </row>
    <row r="64" spans="1:6" x14ac:dyDescent="0.25">
      <c r="A64" t="s">
        <v>28</v>
      </c>
      <c r="B64">
        <v>10</v>
      </c>
      <c r="C64" s="9">
        <v>9</v>
      </c>
      <c r="D64" s="9">
        <v>1</v>
      </c>
      <c r="E64">
        <v>8</v>
      </c>
    </row>
    <row r="65" spans="1:7" x14ac:dyDescent="0.25">
      <c r="A65" t="s">
        <v>70</v>
      </c>
      <c r="B65">
        <v>5</v>
      </c>
      <c r="C65" s="9">
        <v>14</v>
      </c>
      <c r="D65" s="9">
        <v>0</v>
      </c>
      <c r="E65">
        <v>8</v>
      </c>
    </row>
    <row r="66" spans="1:7" x14ac:dyDescent="0.25">
      <c r="B66">
        <v>12</v>
      </c>
      <c r="C66" s="9">
        <v>3</v>
      </c>
      <c r="D66" s="9">
        <v>3</v>
      </c>
      <c r="E66">
        <v>10</v>
      </c>
    </row>
    <row r="67" spans="1:7" x14ac:dyDescent="0.25">
      <c r="A67" t="s">
        <v>64</v>
      </c>
      <c r="B67">
        <v>14</v>
      </c>
      <c r="C67" s="9">
        <v>4</v>
      </c>
      <c r="D67" s="9">
        <v>1</v>
      </c>
      <c r="E67">
        <v>11</v>
      </c>
    </row>
    <row r="68" spans="1:7" x14ac:dyDescent="0.25">
      <c r="B68">
        <v>6</v>
      </c>
      <c r="C68" s="9">
        <v>6</v>
      </c>
      <c r="D68" s="9">
        <v>4</v>
      </c>
      <c r="E68">
        <v>14</v>
      </c>
    </row>
    <row r="69" spans="1:7" x14ac:dyDescent="0.25">
      <c r="A69" t="s">
        <v>101</v>
      </c>
      <c r="B69">
        <v>11</v>
      </c>
      <c r="C69" s="9">
        <v>7</v>
      </c>
      <c r="D69" s="9">
        <v>3</v>
      </c>
      <c r="E69">
        <v>6</v>
      </c>
    </row>
    <row r="70" spans="1:7" x14ac:dyDescent="0.25">
      <c r="B70">
        <v>12</v>
      </c>
      <c r="C70" s="9">
        <v>4</v>
      </c>
      <c r="D70" s="9">
        <v>6</v>
      </c>
      <c r="E70">
        <v>7</v>
      </c>
    </row>
    <row r="71" spans="1:7" x14ac:dyDescent="0.25">
      <c r="A71" t="s">
        <v>38</v>
      </c>
      <c r="B71">
        <v>11</v>
      </c>
      <c r="C71" s="9">
        <v>6</v>
      </c>
      <c r="D71" s="9">
        <v>1</v>
      </c>
      <c r="E71">
        <v>12</v>
      </c>
    </row>
    <row r="72" spans="1:7" x14ac:dyDescent="0.25">
      <c r="B72">
        <v>7</v>
      </c>
      <c r="C72" s="9">
        <v>4</v>
      </c>
      <c r="D72" s="9">
        <v>8</v>
      </c>
      <c r="E72">
        <v>6</v>
      </c>
    </row>
    <row r="73" spans="1:7" x14ac:dyDescent="0.25">
      <c r="A73" t="s">
        <v>74</v>
      </c>
      <c r="C73" s="4"/>
      <c r="D73" s="4"/>
      <c r="E73">
        <v>13</v>
      </c>
    </row>
    <row r="74" spans="1:7" x14ac:dyDescent="0.25">
      <c r="B74">
        <v>9</v>
      </c>
      <c r="C74" s="9">
        <v>4</v>
      </c>
      <c r="D74" s="9">
        <v>5</v>
      </c>
      <c r="E74">
        <v>11</v>
      </c>
    </row>
    <row r="75" spans="1:7" x14ac:dyDescent="0.25">
      <c r="A75" s="2" t="s">
        <v>113</v>
      </c>
      <c r="B75" s="2">
        <f>SUM(B60:B74)</f>
        <v>124</v>
      </c>
      <c r="C75" s="2">
        <f t="shared" ref="C75:E75" si="3">SUM(C60:C74)</f>
        <v>67</v>
      </c>
      <c r="D75" s="2">
        <f t="shared" si="3"/>
        <v>45</v>
      </c>
      <c r="E75" s="2">
        <f t="shared" si="3"/>
        <v>123</v>
      </c>
    </row>
    <row r="76" spans="1:7" x14ac:dyDescent="0.25">
      <c r="C76" s="4"/>
      <c r="D76" s="4"/>
    </row>
    <row r="77" spans="1:7" x14ac:dyDescent="0.25">
      <c r="B77" t="s">
        <v>31</v>
      </c>
    </row>
    <row r="78" spans="1:7" x14ac:dyDescent="0.25">
      <c r="B78" t="s">
        <v>45</v>
      </c>
      <c r="C78" t="s">
        <v>46</v>
      </c>
      <c r="D78" t="s">
        <v>47</v>
      </c>
      <c r="E78" t="s">
        <v>48</v>
      </c>
      <c r="F78" t="s">
        <v>49</v>
      </c>
    </row>
    <row r="79" spans="1:7" x14ac:dyDescent="0.25">
      <c r="A79" t="s">
        <v>81</v>
      </c>
      <c r="B79">
        <v>11</v>
      </c>
      <c r="D79">
        <v>1</v>
      </c>
    </row>
    <row r="80" spans="1:7" x14ac:dyDescent="0.25">
      <c r="G80" t="s">
        <v>129</v>
      </c>
    </row>
    <row r="81" spans="1:6" x14ac:dyDescent="0.25">
      <c r="A81" t="s">
        <v>88</v>
      </c>
      <c r="B81">
        <v>8</v>
      </c>
      <c r="E81">
        <v>2</v>
      </c>
    </row>
    <row r="82" spans="1:6" x14ac:dyDescent="0.25">
      <c r="B82">
        <v>11</v>
      </c>
      <c r="C82">
        <v>1</v>
      </c>
      <c r="D82">
        <v>10</v>
      </c>
      <c r="F82">
        <v>11</v>
      </c>
    </row>
    <row r="83" spans="1:6" x14ac:dyDescent="0.25">
      <c r="A83" t="s">
        <v>28</v>
      </c>
      <c r="B83">
        <v>4</v>
      </c>
      <c r="D83">
        <v>11</v>
      </c>
    </row>
    <row r="84" spans="1:6" x14ac:dyDescent="0.25">
      <c r="A84" t="s">
        <v>70</v>
      </c>
      <c r="B84">
        <v>0</v>
      </c>
      <c r="D84">
        <v>3</v>
      </c>
      <c r="F84">
        <v>9</v>
      </c>
    </row>
    <row r="85" spans="1:6" x14ac:dyDescent="0.25">
      <c r="B85">
        <v>16</v>
      </c>
      <c r="D85">
        <v>9</v>
      </c>
      <c r="F85">
        <v>5</v>
      </c>
    </row>
    <row r="86" spans="1:6" x14ac:dyDescent="0.25">
      <c r="A86" t="s">
        <v>64</v>
      </c>
      <c r="D86">
        <v>10</v>
      </c>
      <c r="E86">
        <v>2</v>
      </c>
      <c r="F86">
        <v>3</v>
      </c>
    </row>
    <row r="87" spans="1:6" x14ac:dyDescent="0.25">
      <c r="B87">
        <v>14</v>
      </c>
      <c r="D87">
        <v>14</v>
      </c>
    </row>
    <row r="88" spans="1:6" x14ac:dyDescent="0.25">
      <c r="A88" t="s">
        <v>101</v>
      </c>
      <c r="B88">
        <v>7</v>
      </c>
      <c r="D88">
        <v>8</v>
      </c>
      <c r="F88">
        <v>1</v>
      </c>
    </row>
    <row r="89" spans="1:6" x14ac:dyDescent="0.25">
      <c r="B89">
        <v>6</v>
      </c>
      <c r="C89">
        <v>1</v>
      </c>
      <c r="D89">
        <v>8</v>
      </c>
      <c r="F89">
        <v>1</v>
      </c>
    </row>
    <row r="90" spans="1:6" x14ac:dyDescent="0.25">
      <c r="A90" t="s">
        <v>38</v>
      </c>
      <c r="B90">
        <v>7</v>
      </c>
      <c r="C90">
        <v>1</v>
      </c>
      <c r="D90">
        <v>13</v>
      </c>
      <c r="E90">
        <v>2</v>
      </c>
      <c r="F90">
        <v>3</v>
      </c>
    </row>
    <row r="91" spans="1:6" x14ac:dyDescent="0.25">
      <c r="B91">
        <v>2</v>
      </c>
      <c r="C91">
        <v>2</v>
      </c>
      <c r="D91">
        <v>2</v>
      </c>
      <c r="E91">
        <v>3</v>
      </c>
      <c r="F91">
        <v>4</v>
      </c>
    </row>
    <row r="92" spans="1:6" x14ac:dyDescent="0.25">
      <c r="A92" t="s">
        <v>74</v>
      </c>
      <c r="D92">
        <v>13</v>
      </c>
    </row>
    <row r="93" spans="1:6" x14ac:dyDescent="0.25">
      <c r="B93">
        <v>2</v>
      </c>
      <c r="C93">
        <v>2</v>
      </c>
      <c r="D93">
        <v>13</v>
      </c>
      <c r="E93">
        <v>2</v>
      </c>
      <c r="F93">
        <v>1</v>
      </c>
    </row>
    <row r="94" spans="1:6" x14ac:dyDescent="0.25">
      <c r="A94" s="2" t="s">
        <v>113</v>
      </c>
      <c r="B94" s="2">
        <f>SUM(B79:B93)</f>
        <v>88</v>
      </c>
      <c r="C94" s="2">
        <f t="shared" ref="C94:F94" si="4">SUM(C79:C93)</f>
        <v>7</v>
      </c>
      <c r="D94" s="2">
        <f t="shared" si="4"/>
        <v>115</v>
      </c>
      <c r="E94" s="2">
        <f t="shared" si="4"/>
        <v>11</v>
      </c>
      <c r="F94" s="2">
        <f t="shared" si="4"/>
        <v>38</v>
      </c>
    </row>
    <row r="96" spans="1:6" x14ac:dyDescent="0.25">
      <c r="B96" t="s">
        <v>32</v>
      </c>
    </row>
    <row r="97" spans="1:6" x14ac:dyDescent="0.25">
      <c r="B97" t="s">
        <v>15</v>
      </c>
      <c r="C97" t="s">
        <v>11</v>
      </c>
      <c r="D97" t="s">
        <v>12</v>
      </c>
      <c r="E97" t="s">
        <v>13</v>
      </c>
      <c r="F97" t="s">
        <v>14</v>
      </c>
    </row>
    <row r="98" spans="1:6" x14ac:dyDescent="0.25">
      <c r="A98" t="s">
        <v>81</v>
      </c>
      <c r="C98">
        <v>2</v>
      </c>
      <c r="D98">
        <v>1</v>
      </c>
      <c r="E98">
        <v>9</v>
      </c>
      <c r="F98">
        <v>2</v>
      </c>
    </row>
    <row r="99" spans="1:6" x14ac:dyDescent="0.25">
      <c r="E99">
        <v>13</v>
      </c>
    </row>
    <row r="100" spans="1:6" x14ac:dyDescent="0.25">
      <c r="A100" t="s">
        <v>88</v>
      </c>
      <c r="C100">
        <v>18</v>
      </c>
    </row>
    <row r="101" spans="1:6" x14ac:dyDescent="0.25">
      <c r="C101">
        <v>1</v>
      </c>
      <c r="D101">
        <v>1</v>
      </c>
      <c r="E101">
        <v>3</v>
      </c>
      <c r="F101">
        <v>1</v>
      </c>
    </row>
    <row r="102" spans="1:6" x14ac:dyDescent="0.25">
      <c r="A102" t="s">
        <v>28</v>
      </c>
      <c r="C102">
        <v>5</v>
      </c>
      <c r="E102">
        <v>8</v>
      </c>
    </row>
    <row r="103" spans="1:6" x14ac:dyDescent="0.25">
      <c r="A103" t="s">
        <v>70</v>
      </c>
      <c r="C103">
        <v>3</v>
      </c>
      <c r="D103">
        <v>9</v>
      </c>
      <c r="E103">
        <v>2</v>
      </c>
      <c r="F103">
        <v>1</v>
      </c>
    </row>
    <row r="104" spans="1:6" x14ac:dyDescent="0.25">
      <c r="C104">
        <v>3</v>
      </c>
      <c r="D104">
        <v>1</v>
      </c>
      <c r="E104">
        <v>3</v>
      </c>
      <c r="F104">
        <v>4</v>
      </c>
    </row>
    <row r="105" spans="1:6" x14ac:dyDescent="0.25">
      <c r="A105" t="s">
        <v>64</v>
      </c>
      <c r="C105">
        <v>3</v>
      </c>
      <c r="D105">
        <v>2</v>
      </c>
      <c r="E105">
        <v>10</v>
      </c>
    </row>
    <row r="106" spans="1:6" x14ac:dyDescent="0.25">
      <c r="C106">
        <v>16</v>
      </c>
    </row>
    <row r="107" spans="1:6" x14ac:dyDescent="0.25">
      <c r="A107" t="s">
        <v>101</v>
      </c>
      <c r="C107">
        <v>3</v>
      </c>
      <c r="E107">
        <v>8</v>
      </c>
    </row>
    <row r="108" spans="1:6" x14ac:dyDescent="0.25">
      <c r="C108">
        <v>7</v>
      </c>
      <c r="D108">
        <v>5</v>
      </c>
      <c r="E108">
        <v>3</v>
      </c>
      <c r="F108">
        <v>3</v>
      </c>
    </row>
    <row r="109" spans="1:6" x14ac:dyDescent="0.25">
      <c r="A109" t="s">
        <v>38</v>
      </c>
      <c r="B109">
        <v>1</v>
      </c>
      <c r="C109">
        <v>9</v>
      </c>
      <c r="D109">
        <v>2</v>
      </c>
      <c r="E109">
        <v>9</v>
      </c>
      <c r="F109">
        <v>3</v>
      </c>
    </row>
    <row r="110" spans="1:6" x14ac:dyDescent="0.25">
      <c r="B110">
        <v>0</v>
      </c>
      <c r="C110">
        <v>2</v>
      </c>
      <c r="D110">
        <v>3</v>
      </c>
      <c r="E110">
        <v>4</v>
      </c>
      <c r="F110">
        <v>1</v>
      </c>
    </row>
    <row r="111" spans="1:6" x14ac:dyDescent="0.25">
      <c r="A111" t="s">
        <v>74</v>
      </c>
      <c r="E111">
        <v>17</v>
      </c>
    </row>
    <row r="112" spans="1:6" x14ac:dyDescent="0.25">
      <c r="C112">
        <v>2</v>
      </c>
      <c r="E112">
        <v>5</v>
      </c>
    </row>
    <row r="113" spans="1:8" x14ac:dyDescent="0.25">
      <c r="A113" s="2" t="s">
        <v>113</v>
      </c>
      <c r="B113" s="2">
        <f>SUM(B98:B112)</f>
        <v>1</v>
      </c>
      <c r="C113" s="2">
        <f t="shared" ref="C113:F113" si="5">SUM(C98:C112)</f>
        <v>74</v>
      </c>
      <c r="D113" s="2">
        <f t="shared" si="5"/>
        <v>24</v>
      </c>
      <c r="E113" s="2">
        <f t="shared" si="5"/>
        <v>94</v>
      </c>
      <c r="F113" s="2">
        <f t="shared" si="5"/>
        <v>15</v>
      </c>
    </row>
    <row r="115" spans="1:8" x14ac:dyDescent="0.25">
      <c r="B115" t="s">
        <v>50</v>
      </c>
    </row>
    <row r="116" spans="1:8" x14ac:dyDescent="0.25">
      <c r="B116" t="s">
        <v>2</v>
      </c>
      <c r="C116" t="s">
        <v>3</v>
      </c>
      <c r="D116" t="s">
        <v>4</v>
      </c>
      <c r="E116" t="s">
        <v>5</v>
      </c>
      <c r="F116" t="s">
        <v>6</v>
      </c>
      <c r="G116" t="s">
        <v>7</v>
      </c>
      <c r="H116" t="s">
        <v>8</v>
      </c>
    </row>
    <row r="117" spans="1:8" x14ac:dyDescent="0.25">
      <c r="A117" t="s">
        <v>81</v>
      </c>
      <c r="B117">
        <v>7</v>
      </c>
      <c r="C117">
        <v>3</v>
      </c>
      <c r="D117">
        <v>6</v>
      </c>
      <c r="E117">
        <v>7</v>
      </c>
      <c r="F117">
        <v>3</v>
      </c>
    </row>
    <row r="118" spans="1:8" x14ac:dyDescent="0.25">
      <c r="B118">
        <v>6</v>
      </c>
      <c r="C118">
        <v>6</v>
      </c>
      <c r="D118">
        <v>2</v>
      </c>
      <c r="E118">
        <v>1</v>
      </c>
    </row>
    <row r="119" spans="1:8" x14ac:dyDescent="0.25">
      <c r="A119" t="s">
        <v>88</v>
      </c>
      <c r="B119">
        <v>5</v>
      </c>
      <c r="C119">
        <v>3</v>
      </c>
      <c r="D119">
        <v>8</v>
      </c>
      <c r="E119">
        <v>6</v>
      </c>
      <c r="F119">
        <v>1</v>
      </c>
      <c r="G119">
        <v>4</v>
      </c>
      <c r="H119">
        <v>3</v>
      </c>
    </row>
    <row r="120" spans="1:8" x14ac:dyDescent="0.25">
      <c r="B120">
        <v>9</v>
      </c>
      <c r="C120">
        <v>4</v>
      </c>
      <c r="D120">
        <v>1</v>
      </c>
      <c r="E120">
        <v>4</v>
      </c>
    </row>
    <row r="121" spans="1:8" x14ac:dyDescent="0.25">
      <c r="A121" t="s">
        <v>28</v>
      </c>
      <c r="B121">
        <v>10</v>
      </c>
      <c r="C121">
        <v>2</v>
      </c>
      <c r="D121">
        <v>5</v>
      </c>
      <c r="E121">
        <v>8</v>
      </c>
      <c r="F121">
        <v>1</v>
      </c>
    </row>
    <row r="122" spans="1:8" x14ac:dyDescent="0.25">
      <c r="A122" t="s">
        <v>70</v>
      </c>
      <c r="B122">
        <v>7</v>
      </c>
      <c r="C122">
        <v>10</v>
      </c>
      <c r="D122">
        <v>6</v>
      </c>
      <c r="E122">
        <v>4</v>
      </c>
    </row>
    <row r="123" spans="1:8" x14ac:dyDescent="0.25">
      <c r="B123">
        <v>9</v>
      </c>
      <c r="C123">
        <v>8</v>
      </c>
      <c r="D123">
        <v>5</v>
      </c>
      <c r="E123">
        <v>4</v>
      </c>
      <c r="F123">
        <v>4</v>
      </c>
    </row>
    <row r="124" spans="1:8" x14ac:dyDescent="0.25">
      <c r="A124" t="s">
        <v>64</v>
      </c>
      <c r="B124">
        <v>8</v>
      </c>
      <c r="C124">
        <v>13</v>
      </c>
      <c r="D124">
        <v>4</v>
      </c>
      <c r="E124">
        <v>3</v>
      </c>
      <c r="F124">
        <v>2</v>
      </c>
    </row>
    <row r="125" spans="1:8" x14ac:dyDescent="0.25">
      <c r="B125">
        <v>10</v>
      </c>
      <c r="C125">
        <v>12</v>
      </c>
      <c r="E125">
        <v>6</v>
      </c>
      <c r="F125">
        <v>2</v>
      </c>
    </row>
    <row r="126" spans="1:8" x14ac:dyDescent="0.25">
      <c r="A126" t="s">
        <v>101</v>
      </c>
    </row>
    <row r="127" spans="1:8" x14ac:dyDescent="0.25">
      <c r="B127">
        <v>12</v>
      </c>
      <c r="C127">
        <v>4</v>
      </c>
      <c r="D127">
        <v>9</v>
      </c>
      <c r="E127">
        <v>4</v>
      </c>
    </row>
    <row r="128" spans="1:8" x14ac:dyDescent="0.25">
      <c r="A128" t="s">
        <v>38</v>
      </c>
      <c r="B128">
        <v>4</v>
      </c>
      <c r="C128">
        <v>11</v>
      </c>
      <c r="D128">
        <v>7</v>
      </c>
    </row>
    <row r="129" spans="1:8" x14ac:dyDescent="0.25">
      <c r="B129">
        <v>8</v>
      </c>
      <c r="C129">
        <v>4</v>
      </c>
      <c r="D129">
        <v>5</v>
      </c>
      <c r="E129">
        <v>11</v>
      </c>
      <c r="F129">
        <v>1</v>
      </c>
      <c r="H129">
        <v>1</v>
      </c>
    </row>
    <row r="130" spans="1:8" x14ac:dyDescent="0.25">
      <c r="A130" t="s">
        <v>74</v>
      </c>
      <c r="C130">
        <v>9</v>
      </c>
      <c r="E130">
        <v>5</v>
      </c>
      <c r="F130">
        <v>4</v>
      </c>
      <c r="G130">
        <v>12</v>
      </c>
    </row>
    <row r="131" spans="1:8" x14ac:dyDescent="0.25">
      <c r="B131">
        <v>9</v>
      </c>
      <c r="C131">
        <v>6</v>
      </c>
      <c r="D131">
        <v>10</v>
      </c>
      <c r="E131">
        <v>3</v>
      </c>
      <c r="H131">
        <v>1</v>
      </c>
    </row>
    <row r="132" spans="1:8" x14ac:dyDescent="0.25">
      <c r="A132" s="2" t="s">
        <v>113</v>
      </c>
      <c r="B132" s="2">
        <f>SUM(B117:B131)</f>
        <v>104</v>
      </c>
      <c r="C132" s="2">
        <f t="shared" ref="C132:H132" si="6">SUM(C117:C131)</f>
        <v>95</v>
      </c>
      <c r="D132" s="2">
        <f t="shared" si="6"/>
        <v>68</v>
      </c>
      <c r="E132" s="2">
        <f t="shared" si="6"/>
        <v>66</v>
      </c>
      <c r="F132" s="2">
        <f t="shared" si="6"/>
        <v>18</v>
      </c>
      <c r="G132" s="2">
        <f t="shared" si="6"/>
        <v>16</v>
      </c>
      <c r="H132" s="2">
        <f t="shared" si="6"/>
        <v>5</v>
      </c>
    </row>
    <row r="134" spans="1:8" x14ac:dyDescent="0.25">
      <c r="B134" t="s">
        <v>33</v>
      </c>
    </row>
    <row r="135" spans="1:8" x14ac:dyDescent="0.25">
      <c r="B135" t="s">
        <v>10</v>
      </c>
    </row>
    <row r="136" spans="1:8" x14ac:dyDescent="0.25">
      <c r="A136" t="s">
        <v>81</v>
      </c>
    </row>
    <row r="137" spans="1:8" x14ac:dyDescent="0.25">
      <c r="B137">
        <v>15</v>
      </c>
      <c r="C137">
        <v>15</v>
      </c>
    </row>
    <row r="138" spans="1:8" x14ac:dyDescent="0.25">
      <c r="A138" t="s">
        <v>88</v>
      </c>
      <c r="B138">
        <v>10</v>
      </c>
      <c r="C138">
        <v>20</v>
      </c>
    </row>
    <row r="139" spans="1:8" x14ac:dyDescent="0.25">
      <c r="B139">
        <v>13</v>
      </c>
      <c r="C139">
        <v>17</v>
      </c>
    </row>
    <row r="140" spans="1:8" x14ac:dyDescent="0.25">
      <c r="A140" t="s">
        <v>28</v>
      </c>
      <c r="B140">
        <v>12</v>
      </c>
      <c r="C140">
        <v>18</v>
      </c>
    </row>
    <row r="141" spans="1:8" x14ac:dyDescent="0.25">
      <c r="A141" t="s">
        <v>70</v>
      </c>
      <c r="B141">
        <v>9</v>
      </c>
      <c r="C141">
        <v>21</v>
      </c>
    </row>
    <row r="142" spans="1:8" x14ac:dyDescent="0.25">
      <c r="B142">
        <v>15</v>
      </c>
      <c r="C142">
        <v>15</v>
      </c>
    </row>
    <row r="143" spans="1:8" x14ac:dyDescent="0.25">
      <c r="A143" t="s">
        <v>64</v>
      </c>
      <c r="B143">
        <v>6</v>
      </c>
      <c r="C143">
        <v>24</v>
      </c>
    </row>
    <row r="145" spans="1:4" x14ac:dyDescent="0.25">
      <c r="A145" t="s">
        <v>101</v>
      </c>
      <c r="B145">
        <v>10</v>
      </c>
      <c r="C145">
        <v>20</v>
      </c>
    </row>
    <row r="146" spans="1:4" x14ac:dyDescent="0.25">
      <c r="B146">
        <v>3</v>
      </c>
      <c r="C146">
        <v>27</v>
      </c>
    </row>
    <row r="147" spans="1:4" x14ac:dyDescent="0.25">
      <c r="A147" t="s">
        <v>38</v>
      </c>
      <c r="B147">
        <v>2</v>
      </c>
      <c r="C147">
        <v>28</v>
      </c>
    </row>
    <row r="148" spans="1:4" x14ac:dyDescent="0.25">
      <c r="B148">
        <v>9</v>
      </c>
      <c r="C148">
        <v>21</v>
      </c>
    </row>
    <row r="149" spans="1:4" x14ac:dyDescent="0.25">
      <c r="A149" t="s">
        <v>74</v>
      </c>
      <c r="B149">
        <v>8</v>
      </c>
      <c r="C149">
        <v>22</v>
      </c>
    </row>
    <row r="150" spans="1:4" x14ac:dyDescent="0.25">
      <c r="B150">
        <v>12</v>
      </c>
      <c r="C150">
        <v>18</v>
      </c>
    </row>
    <row r="151" spans="1:4" x14ac:dyDescent="0.25">
      <c r="A151" s="2" t="s">
        <v>113</v>
      </c>
      <c r="B151" s="2">
        <f>SUM(B136:B150)</f>
        <v>124</v>
      </c>
      <c r="C151" s="2">
        <f>SUM(C136:C150)</f>
        <v>266</v>
      </c>
    </row>
    <row r="153" spans="1:4" x14ac:dyDescent="0.25">
      <c r="B153" t="s">
        <v>34</v>
      </c>
    </row>
    <row r="154" spans="1:4" x14ac:dyDescent="0.25">
      <c r="B154" t="s">
        <v>10</v>
      </c>
      <c r="C154" t="s">
        <v>51</v>
      </c>
    </row>
    <row r="155" spans="1:4" x14ac:dyDescent="0.25">
      <c r="A155" t="s">
        <v>81</v>
      </c>
      <c r="D155" t="s">
        <v>131</v>
      </c>
    </row>
    <row r="156" spans="1:4" x14ac:dyDescent="0.25">
      <c r="B156">
        <v>14</v>
      </c>
      <c r="C156">
        <v>10</v>
      </c>
    </row>
    <row r="157" spans="1:4" x14ac:dyDescent="0.25">
      <c r="A157" t="s">
        <v>88</v>
      </c>
      <c r="B157">
        <v>10</v>
      </c>
      <c r="C157">
        <v>20</v>
      </c>
    </row>
    <row r="158" spans="1:4" x14ac:dyDescent="0.25">
      <c r="D158" t="s">
        <v>130</v>
      </c>
    </row>
    <row r="159" spans="1:4" x14ac:dyDescent="0.25">
      <c r="A159" t="s">
        <v>28</v>
      </c>
      <c r="B159">
        <v>18</v>
      </c>
      <c r="C159">
        <v>7</v>
      </c>
    </row>
    <row r="160" spans="1:4" x14ac:dyDescent="0.25">
      <c r="A160" t="s">
        <v>70</v>
      </c>
      <c r="D160" t="s">
        <v>130</v>
      </c>
    </row>
    <row r="161" spans="1:4" x14ac:dyDescent="0.25">
      <c r="B161">
        <v>20</v>
      </c>
      <c r="C161">
        <v>10</v>
      </c>
    </row>
    <row r="162" spans="1:4" x14ac:dyDescent="0.25">
      <c r="A162" t="s">
        <v>64</v>
      </c>
      <c r="B162">
        <v>13</v>
      </c>
      <c r="C162">
        <v>7</v>
      </c>
    </row>
    <row r="164" spans="1:4" x14ac:dyDescent="0.25">
      <c r="A164" t="s">
        <v>101</v>
      </c>
      <c r="B164">
        <v>20</v>
      </c>
      <c r="C164">
        <v>7</v>
      </c>
    </row>
    <row r="165" spans="1:4" x14ac:dyDescent="0.25">
      <c r="B165">
        <v>16</v>
      </c>
      <c r="C165">
        <v>13</v>
      </c>
    </row>
    <row r="166" spans="1:4" x14ac:dyDescent="0.25">
      <c r="A166" t="s">
        <v>38</v>
      </c>
      <c r="D166" t="s">
        <v>132</v>
      </c>
    </row>
    <row r="167" spans="1:4" x14ac:dyDescent="0.25">
      <c r="B167">
        <v>24</v>
      </c>
      <c r="C167">
        <v>6</v>
      </c>
    </row>
    <row r="168" spans="1:4" x14ac:dyDescent="0.25">
      <c r="A168" t="s">
        <v>74</v>
      </c>
      <c r="B168">
        <v>15</v>
      </c>
      <c r="C168">
        <v>15</v>
      </c>
    </row>
    <row r="169" spans="1:4" x14ac:dyDescent="0.25">
      <c r="D169" t="s">
        <v>130</v>
      </c>
    </row>
    <row r="170" spans="1:4" x14ac:dyDescent="0.25">
      <c r="A170" s="2" t="s">
        <v>113</v>
      </c>
      <c r="B170" s="2">
        <f>SUM(B155:B169)</f>
        <v>150</v>
      </c>
      <c r="C170" s="2">
        <f>SUM(C155:C169)</f>
        <v>95</v>
      </c>
    </row>
    <row r="172" spans="1:4" x14ac:dyDescent="0.25">
      <c r="B172" t="s">
        <v>35</v>
      </c>
    </row>
    <row r="173" spans="1:4" x14ac:dyDescent="0.25">
      <c r="B173" t="s">
        <v>10</v>
      </c>
      <c r="C173" t="s">
        <v>51</v>
      </c>
    </row>
    <row r="174" spans="1:4" x14ac:dyDescent="0.25">
      <c r="A174" t="s">
        <v>81</v>
      </c>
      <c r="D174" t="s">
        <v>133</v>
      </c>
    </row>
    <row r="175" spans="1:4" x14ac:dyDescent="0.25">
      <c r="D175" t="s">
        <v>134</v>
      </c>
    </row>
    <row r="176" spans="1:4" x14ac:dyDescent="0.25">
      <c r="A176" t="s">
        <v>88</v>
      </c>
      <c r="B176">
        <v>10</v>
      </c>
      <c r="C176">
        <v>20</v>
      </c>
    </row>
    <row r="177" spans="1:7" x14ac:dyDescent="0.25">
      <c r="D177" t="s">
        <v>135</v>
      </c>
    </row>
    <row r="178" spans="1:7" x14ac:dyDescent="0.25">
      <c r="A178" t="s">
        <v>28</v>
      </c>
      <c r="B178">
        <v>16</v>
      </c>
      <c r="C178">
        <v>8</v>
      </c>
    </row>
    <row r="179" spans="1:7" x14ac:dyDescent="0.25">
      <c r="A179" t="s">
        <v>70</v>
      </c>
      <c r="D179" t="s">
        <v>136</v>
      </c>
    </row>
    <row r="180" spans="1:7" x14ac:dyDescent="0.25">
      <c r="B180">
        <v>17</v>
      </c>
      <c r="C180">
        <v>13</v>
      </c>
    </row>
    <row r="181" spans="1:7" x14ac:dyDescent="0.25">
      <c r="A181" t="s">
        <v>64</v>
      </c>
      <c r="B181">
        <v>11</v>
      </c>
      <c r="C181">
        <v>19</v>
      </c>
    </row>
    <row r="183" spans="1:7" x14ac:dyDescent="0.25">
      <c r="A183" t="s">
        <v>101</v>
      </c>
      <c r="B183">
        <v>20</v>
      </c>
      <c r="C183">
        <v>7</v>
      </c>
    </row>
    <row r="184" spans="1:7" x14ac:dyDescent="0.25">
      <c r="B184">
        <v>16</v>
      </c>
      <c r="C184">
        <v>13</v>
      </c>
    </row>
    <row r="185" spans="1:7" x14ac:dyDescent="0.25">
      <c r="A185" t="s">
        <v>38</v>
      </c>
      <c r="B185">
        <v>3</v>
      </c>
      <c r="C185">
        <v>27</v>
      </c>
    </row>
    <row r="186" spans="1:7" x14ac:dyDescent="0.25">
      <c r="B186">
        <v>16</v>
      </c>
      <c r="C186">
        <v>14</v>
      </c>
    </row>
    <row r="187" spans="1:7" x14ac:dyDescent="0.25">
      <c r="A187" t="s">
        <v>74</v>
      </c>
      <c r="B187">
        <v>15</v>
      </c>
      <c r="C187">
        <v>15</v>
      </c>
    </row>
    <row r="188" spans="1:7" x14ac:dyDescent="0.25">
      <c r="D188" t="s">
        <v>137</v>
      </c>
    </row>
    <row r="189" spans="1:7" x14ac:dyDescent="0.25">
      <c r="A189" s="2" t="s">
        <v>113</v>
      </c>
      <c r="B189" s="2">
        <f>SUM(B174:B188)</f>
        <v>124</v>
      </c>
      <c r="C189" s="2">
        <f>SUM(C174:C188)</f>
        <v>136</v>
      </c>
    </row>
    <row r="191" spans="1:7" x14ac:dyDescent="0.25">
      <c r="B191" t="s">
        <v>36</v>
      </c>
    </row>
    <row r="192" spans="1:7" x14ac:dyDescent="0.25">
      <c r="A192" t="s">
        <v>81</v>
      </c>
      <c r="B192" t="s">
        <v>49</v>
      </c>
      <c r="C192" t="s">
        <v>82</v>
      </c>
      <c r="D192" t="s">
        <v>55</v>
      </c>
      <c r="E192" t="s">
        <v>83</v>
      </c>
      <c r="F192" t="s">
        <v>53</v>
      </c>
      <c r="G192" t="s">
        <v>49</v>
      </c>
    </row>
    <row r="193" spans="1:9" x14ac:dyDescent="0.25">
      <c r="A193" t="s">
        <v>88</v>
      </c>
      <c r="B193" t="s">
        <v>49</v>
      </c>
      <c r="C193" t="s">
        <v>89</v>
      </c>
    </row>
    <row r="194" spans="1:9" x14ac:dyDescent="0.25">
      <c r="A194" t="s">
        <v>28</v>
      </c>
      <c r="B194" t="s">
        <v>91</v>
      </c>
      <c r="E194" t="s">
        <v>56</v>
      </c>
      <c r="F194" t="s">
        <v>92</v>
      </c>
    </row>
    <row r="195" spans="1:9" x14ac:dyDescent="0.25">
      <c r="A195" t="s">
        <v>70</v>
      </c>
      <c r="B195" t="s">
        <v>94</v>
      </c>
      <c r="C195" t="s">
        <v>68</v>
      </c>
      <c r="D195" t="s">
        <v>95</v>
      </c>
      <c r="E195" t="s">
        <v>92</v>
      </c>
      <c r="F195" t="s">
        <v>56</v>
      </c>
    </row>
    <row r="196" spans="1:9" x14ac:dyDescent="0.25">
      <c r="A196" t="s">
        <v>64</v>
      </c>
      <c r="B196" t="s">
        <v>68</v>
      </c>
      <c r="C196" t="s">
        <v>92</v>
      </c>
      <c r="D196" t="s">
        <v>56</v>
      </c>
      <c r="E196" t="s">
        <v>98</v>
      </c>
      <c r="F196" t="s">
        <v>99</v>
      </c>
    </row>
    <row r="197" spans="1:9" x14ac:dyDescent="0.25">
      <c r="A197" t="s">
        <v>101</v>
      </c>
    </row>
    <row r="198" spans="1:9" x14ac:dyDescent="0.25">
      <c r="A198" t="s">
        <v>38</v>
      </c>
      <c r="B198" t="s">
        <v>68</v>
      </c>
      <c r="C198" t="s">
        <v>92</v>
      </c>
      <c r="D198" t="s">
        <v>102</v>
      </c>
      <c r="E198" t="s">
        <v>103</v>
      </c>
    </row>
    <row r="199" spans="1:9" x14ac:dyDescent="0.25">
      <c r="A199" t="s">
        <v>74</v>
      </c>
      <c r="B199" t="s">
        <v>68</v>
      </c>
      <c r="C199" t="s">
        <v>107</v>
      </c>
      <c r="D199" t="s">
        <v>94</v>
      </c>
      <c r="E199" t="s">
        <v>108</v>
      </c>
    </row>
    <row r="201" spans="1:9" x14ac:dyDescent="0.25">
      <c r="B201" t="s">
        <v>37</v>
      </c>
    </row>
    <row r="202" spans="1:9" x14ac:dyDescent="0.25">
      <c r="A202" t="s">
        <v>81</v>
      </c>
      <c r="B202" t="s">
        <v>19</v>
      </c>
      <c r="C202" t="s">
        <v>84</v>
      </c>
      <c r="D202" t="s">
        <v>85</v>
      </c>
      <c r="E202" t="s">
        <v>86</v>
      </c>
      <c r="F202" t="s">
        <v>87</v>
      </c>
      <c r="G202" t="s">
        <v>20</v>
      </c>
    </row>
    <row r="203" spans="1:9" x14ac:dyDescent="0.25">
      <c r="A203" t="s">
        <v>88</v>
      </c>
      <c r="B203" t="s">
        <v>26</v>
      </c>
      <c r="C203" t="s">
        <v>90</v>
      </c>
      <c r="D203" t="s">
        <v>78</v>
      </c>
      <c r="E203" t="s">
        <v>20</v>
      </c>
      <c r="F203" t="s">
        <v>23</v>
      </c>
      <c r="G203" t="s">
        <v>19</v>
      </c>
    </row>
    <row r="204" spans="1:9" x14ac:dyDescent="0.25">
      <c r="A204" t="s">
        <v>28</v>
      </c>
      <c r="B204" t="s">
        <v>18</v>
      </c>
      <c r="C204" t="s">
        <v>93</v>
      </c>
      <c r="D204" t="s">
        <v>20</v>
      </c>
    </row>
    <row r="205" spans="1:9" x14ac:dyDescent="0.25">
      <c r="A205" t="s">
        <v>70</v>
      </c>
      <c r="B205" t="s">
        <v>96</v>
      </c>
      <c r="C205" t="s">
        <v>97</v>
      </c>
      <c r="D205" t="s">
        <v>18</v>
      </c>
      <c r="E205" t="s">
        <v>17</v>
      </c>
      <c r="F205" t="s">
        <v>20</v>
      </c>
      <c r="G205" t="s">
        <v>78</v>
      </c>
      <c r="H205" t="s">
        <v>26</v>
      </c>
    </row>
    <row r="206" spans="1:9" x14ac:dyDescent="0.25">
      <c r="A206" t="s">
        <v>64</v>
      </c>
      <c r="B206" t="s">
        <v>26</v>
      </c>
      <c r="C206" t="s">
        <v>100</v>
      </c>
      <c r="D206" t="s">
        <v>21</v>
      </c>
      <c r="E206" t="s">
        <v>78</v>
      </c>
      <c r="F206" t="s">
        <v>23</v>
      </c>
      <c r="G206" t="s">
        <v>20</v>
      </c>
      <c r="H206" t="s">
        <v>19</v>
      </c>
    </row>
    <row r="207" spans="1:9" x14ac:dyDescent="0.25">
      <c r="A207" t="s">
        <v>101</v>
      </c>
      <c r="B207" t="s">
        <v>78</v>
      </c>
      <c r="C207" t="s">
        <v>20</v>
      </c>
      <c r="D207" t="s">
        <v>26</v>
      </c>
      <c r="E207" t="s">
        <v>27</v>
      </c>
      <c r="F207" t="s">
        <v>100</v>
      </c>
      <c r="G207" t="s">
        <v>17</v>
      </c>
      <c r="H207" t="s">
        <v>79</v>
      </c>
    </row>
    <row r="208" spans="1:9" x14ac:dyDescent="0.25">
      <c r="A208" t="s">
        <v>38</v>
      </c>
      <c r="B208" t="s">
        <v>104</v>
      </c>
      <c r="C208" t="s">
        <v>80</v>
      </c>
      <c r="D208" t="s">
        <v>20</v>
      </c>
      <c r="E208" t="s">
        <v>105</v>
      </c>
      <c r="F208" t="s">
        <v>78</v>
      </c>
      <c r="G208" t="s">
        <v>106</v>
      </c>
      <c r="H208" t="s">
        <v>19</v>
      </c>
      <c r="I208" t="s">
        <v>26</v>
      </c>
    </row>
    <row r="209" spans="1:8" x14ac:dyDescent="0.25">
      <c r="A209" t="s">
        <v>74</v>
      </c>
      <c r="B209" t="s">
        <v>109</v>
      </c>
      <c r="C209" t="s">
        <v>110</v>
      </c>
      <c r="D209" t="s">
        <v>85</v>
      </c>
      <c r="E209" t="s">
        <v>23</v>
      </c>
      <c r="F209" t="s">
        <v>111</v>
      </c>
      <c r="G209" t="s">
        <v>112</v>
      </c>
      <c r="H209" t="s">
        <v>19</v>
      </c>
    </row>
  </sheetData>
  <pageMargins left="0.7" right="0.7" top="0.75" bottom="0.75" header="0.3" footer="0.3"/>
  <ignoredErrors>
    <ignoredError sqref="B75:E75 B37:E37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tabSelected="1" workbookViewId="0">
      <selection activeCell="T39" sqref="T39"/>
    </sheetView>
  </sheetViews>
  <sheetFormatPr defaultRowHeight="15" x14ac:dyDescent="0.25"/>
  <cols>
    <col min="1" max="1" width="13.140625" bestFit="1" customWidth="1"/>
    <col min="12" max="12" width="13.140625" bestFit="1" customWidth="1"/>
  </cols>
  <sheetData>
    <row r="1" spans="1:19" x14ac:dyDescent="0.25">
      <c r="A1" s="13" t="s">
        <v>148</v>
      </c>
      <c r="B1" s="13"/>
      <c r="C1" s="13"/>
      <c r="D1" s="13"/>
      <c r="E1" s="13"/>
      <c r="F1" s="13"/>
      <c r="G1" s="13"/>
      <c r="H1" s="13"/>
      <c r="L1" s="13" t="s">
        <v>149</v>
      </c>
      <c r="M1" s="13"/>
      <c r="N1" s="13"/>
      <c r="O1" s="13"/>
      <c r="P1" s="13"/>
      <c r="Q1" s="13"/>
      <c r="R1" s="13"/>
      <c r="S1" s="13"/>
    </row>
    <row r="2" spans="1:19" x14ac:dyDescent="0.25">
      <c r="A2">
        <v>1</v>
      </c>
      <c r="B2" t="s">
        <v>1</v>
      </c>
      <c r="L2" t="s">
        <v>181</v>
      </c>
      <c r="M2" t="s">
        <v>1</v>
      </c>
    </row>
    <row r="3" spans="1:19" x14ac:dyDescent="0.25">
      <c r="B3" s="10" t="s">
        <v>156</v>
      </c>
      <c r="C3" s="10" t="s">
        <v>157</v>
      </c>
      <c r="D3" s="10" t="s">
        <v>158</v>
      </c>
      <c r="E3" s="10" t="s">
        <v>159</v>
      </c>
      <c r="F3" s="10" t="s">
        <v>160</v>
      </c>
      <c r="G3" s="10" t="s">
        <v>161</v>
      </c>
      <c r="H3" s="10" t="s">
        <v>162</v>
      </c>
      <c r="M3" s="10" t="s">
        <v>156</v>
      </c>
      <c r="N3" s="10" t="s">
        <v>157</v>
      </c>
      <c r="O3" s="10" t="s">
        <v>158</v>
      </c>
      <c r="P3" s="10" t="s">
        <v>159</v>
      </c>
      <c r="Q3" s="10" t="s">
        <v>160</v>
      </c>
      <c r="R3" s="10" t="s">
        <v>161</v>
      </c>
      <c r="S3" s="10" t="s">
        <v>162</v>
      </c>
    </row>
    <row r="4" spans="1:19" x14ac:dyDescent="0.25">
      <c r="A4" t="s">
        <v>122</v>
      </c>
      <c r="B4">
        <f>(AtwoodPrimary!B5:I5)</f>
        <v>48</v>
      </c>
      <c r="C4">
        <f>(AtwoodPrimary!C5:J5)</f>
        <v>4</v>
      </c>
      <c r="D4">
        <f>(AtwoodPrimary!D5:K5)</f>
        <v>57</v>
      </c>
      <c r="E4">
        <f>(AtwoodPrimary!E5:L5)</f>
        <v>12</v>
      </c>
      <c r="F4">
        <f>(AtwoodPrimary!F5:M5)</f>
        <v>12</v>
      </c>
      <c r="G4">
        <f>(AtwoodPrimary!G5:N5)</f>
        <v>0</v>
      </c>
      <c r="H4">
        <f>(AtwoodPrimary!H5:O5)</f>
        <v>0</v>
      </c>
      <c r="L4" t="s">
        <v>150</v>
      </c>
      <c r="M4">
        <f>('Keston Primary'!B3)+('Keston Primary'!B4)</f>
        <v>21</v>
      </c>
      <c r="N4">
        <f>('Keston Primary'!C3)+('Keston Primary'!C4)</f>
        <v>0</v>
      </c>
      <c r="O4">
        <f>('Keston Primary'!D3)+('Keston Primary'!D4)</f>
        <v>27</v>
      </c>
      <c r="P4">
        <f>('Keston Primary'!E3)+('Keston Primary'!E4)</f>
        <v>0</v>
      </c>
      <c r="Q4">
        <f>('Keston Primary'!F3)+('Keston Primary'!F4)</f>
        <v>0</v>
      </c>
      <c r="R4">
        <f>('Keston Primary'!G3)+('Keston Primary'!G4)</f>
        <v>0</v>
      </c>
      <c r="S4">
        <f>('Keston Primary'!H3)+('Keston Primary'!H4)</f>
        <v>0</v>
      </c>
    </row>
    <row r="5" spans="1:19" x14ac:dyDescent="0.25">
      <c r="A5" t="s">
        <v>123</v>
      </c>
      <c r="B5">
        <f>(Courtwood!B12:H12)</f>
        <v>128</v>
      </c>
      <c r="C5">
        <f>(Courtwood!C12:I12)</f>
        <v>3</v>
      </c>
      <c r="D5">
        <f>(Courtwood!D12:I12)</f>
        <v>112</v>
      </c>
      <c r="E5">
        <f>(Courtwood!E12:I12)</f>
        <v>2</v>
      </c>
      <c r="F5">
        <f>(Courtwood!F12:I12)</f>
        <v>7</v>
      </c>
      <c r="G5">
        <f>(Courtwood!G12:I12)</f>
        <v>0</v>
      </c>
      <c r="H5">
        <f>(Courtwood!H12:I12)</f>
        <v>0</v>
      </c>
      <c r="L5" t="s">
        <v>88</v>
      </c>
      <c r="M5">
        <f>('Keston Primary'!B5)+('Keston Primary'!B6)</f>
        <v>23</v>
      </c>
      <c r="N5">
        <f>('Keston Primary'!C5)+('Keston Primary'!C6)</f>
        <v>1</v>
      </c>
      <c r="O5">
        <f>('Keston Primary'!D5)+('Keston Primary'!D6)</f>
        <v>28</v>
      </c>
      <c r="P5">
        <f>('Keston Primary'!E5)+('Keston Primary'!E6)</f>
        <v>0</v>
      </c>
      <c r="Q5">
        <f>('Keston Primary'!F5)+('Keston Primary'!F6)</f>
        <v>2</v>
      </c>
      <c r="R5">
        <f>('Keston Primary'!G5)+('Keston Primary'!G6)</f>
        <v>0</v>
      </c>
      <c r="S5">
        <f>('Keston Primary'!H5)+('Keston Primary'!H6)</f>
        <v>0</v>
      </c>
    </row>
    <row r="6" spans="1:19" x14ac:dyDescent="0.25">
      <c r="A6" t="s">
        <v>124</v>
      </c>
      <c r="B6">
        <f>('Keston Primary'!B18:H18)</f>
        <v>188</v>
      </c>
      <c r="C6">
        <f>('Keston Primary'!C18:I18)</f>
        <v>2</v>
      </c>
      <c r="D6">
        <f>('Keston Primary'!D18:I18)</f>
        <v>219</v>
      </c>
      <c r="E6">
        <f>('Keston Primary'!E18:I18)</f>
        <v>4</v>
      </c>
      <c r="F6">
        <f>('Keston Primary'!F18:I18)</f>
        <v>11</v>
      </c>
      <c r="G6">
        <f>('Keston Primary'!G18:I18)</f>
        <v>0</v>
      </c>
      <c r="H6">
        <f>('Keston Primary'!H18:I18)</f>
        <v>0</v>
      </c>
      <c r="L6" t="s">
        <v>151</v>
      </c>
      <c r="M6">
        <f>(Courtwood!B3)+(AtwoodPrimary!B3)+('Keston Primary'!B7)</f>
        <v>57</v>
      </c>
      <c r="N6">
        <f>(Courtwood!C3)+(AtwoodPrimary!C3)+('Keston Primary'!C7)</f>
        <v>5</v>
      </c>
      <c r="O6">
        <f>(Courtwood!D3)+(AtwoodPrimary!D3)+('Keston Primary'!D7)</f>
        <v>45</v>
      </c>
      <c r="P6">
        <f>(Courtwood!E3)+(AtwoodPrimary!E3)+('Keston Primary'!E7)</f>
        <v>9</v>
      </c>
      <c r="Q6">
        <f>(Courtwood!F3)+(AtwoodPrimary!F3)+('Keston Primary'!F7)</f>
        <v>11</v>
      </c>
      <c r="R6">
        <f>(Courtwood!G3)+(AtwoodPrimary!G3)+('Keston Primary'!G7)</f>
        <v>0</v>
      </c>
      <c r="S6">
        <f>(Courtwood!H3)+(AtwoodPrimary!H3)+('Keston Primary'!H7)</f>
        <v>0</v>
      </c>
    </row>
    <row r="7" spans="1:19" x14ac:dyDescent="0.25">
      <c r="A7" t="s">
        <v>125</v>
      </c>
      <c r="B7">
        <f>('Parish Church Junior'!B8:H8)</f>
        <v>74</v>
      </c>
      <c r="C7">
        <f>('Parish Church Junior'!C8:I8)</f>
        <v>3</v>
      </c>
      <c r="D7">
        <f>('Parish Church Junior'!D8:J8)</f>
        <v>67</v>
      </c>
      <c r="E7">
        <f>('Parish Church Junior'!E8:K8)</f>
        <v>1</v>
      </c>
      <c r="F7">
        <f>('Parish Church Junior'!F8:L8)</f>
        <v>23</v>
      </c>
      <c r="G7">
        <f>('Parish Church Junior'!G8:M8)</f>
        <v>11</v>
      </c>
      <c r="H7">
        <f>('Parish Church Junior'!H8:N8)</f>
        <v>0</v>
      </c>
      <c r="L7" t="s">
        <v>70</v>
      </c>
      <c r="M7">
        <f>(Courtwood!B4)+('Keston Primary'!B8)+('Keston Primary'!B9)</f>
        <v>39</v>
      </c>
      <c r="N7">
        <f>(Courtwood!C4)+('Keston Primary'!C8)+('Keston Primary'!C9)</f>
        <v>1</v>
      </c>
      <c r="O7">
        <f>(Courtwood!D4)+('Keston Primary'!D8)+('Keston Primary'!D9)</f>
        <v>43</v>
      </c>
      <c r="P7">
        <f>(Courtwood!E4)+('Keston Primary'!E8)+('Keston Primary'!E9)</f>
        <v>1</v>
      </c>
      <c r="Q7">
        <f>(Courtwood!F4)+('Keston Primary'!F8)+('Keston Primary'!F9)</f>
        <v>2</v>
      </c>
      <c r="R7">
        <f>(Courtwood!G4)+('Keston Primary'!G8)+('Keston Primary'!G9)</f>
        <v>0</v>
      </c>
      <c r="S7">
        <f>(Courtwood!H4)+('Keston Primary'!H8)+('Keston Primary'!H9)</f>
        <v>0</v>
      </c>
    </row>
    <row r="8" spans="1:19" x14ac:dyDescent="0.25">
      <c r="L8" t="s">
        <v>64</v>
      </c>
      <c r="M8">
        <f>(Courtwood!B5)+(Courtwood!B6)+('Parish Church Junior'!B3)+('Parish Church Junior'!B4)+('Parish Church Junior'!B5)+('Keston Primary'!B10)+('Keston Primary'!B11)</f>
        <v>89</v>
      </c>
      <c r="N8">
        <f>(Courtwood!C5)+(Courtwood!C6)+('Parish Church Junior'!C3)+('Parish Church Junior'!C4)+('Parish Church Junior'!C5)+('Keston Primary'!C10)+('Keston Primary'!C11)</f>
        <v>4</v>
      </c>
      <c r="O8">
        <f>(Courtwood!D5)+(Courtwood!D6)+('Parish Church Junior'!D3)+('Parish Church Junior'!D4)+('Parish Church Junior'!D5)+('Keston Primary'!D10)+('Keston Primary'!D11)</f>
        <v>109</v>
      </c>
      <c r="P8">
        <f>(Courtwood!E5)+(Courtwood!E6)+('Parish Church Junior'!E3)+('Parish Church Junior'!E4)+('Parish Church Junior'!E5)+('Keston Primary'!E10)+('Keston Primary'!E11)</f>
        <v>2</v>
      </c>
      <c r="Q8">
        <f>(Courtwood!F5)+(Courtwood!F6)+('Parish Church Junior'!F3)+('Parish Church Junior'!F4)+('Parish Church Junior'!F5)+('Keston Primary'!F10)+('Keston Primary'!F11)</f>
        <v>12</v>
      </c>
      <c r="R8">
        <f>(Courtwood!G5)+(Courtwood!G6)+('Parish Church Junior'!G3)+('Parish Church Junior'!G4)+('Parish Church Junior'!G5)+('Keston Primary'!G10)+('Keston Primary'!G11)</f>
        <v>3</v>
      </c>
      <c r="S8">
        <f>(Courtwood!H5)+(Courtwood!H6)+('Parish Church Junior'!H3)+('Parish Church Junior'!H4)+('Parish Church Junior'!H5)+('Keston Primary'!H10)+('Keston Primary'!H11)</f>
        <v>0</v>
      </c>
    </row>
    <row r="9" spans="1:19" x14ac:dyDescent="0.25">
      <c r="A9">
        <v>2</v>
      </c>
      <c r="B9" t="s">
        <v>29</v>
      </c>
      <c r="L9" t="s">
        <v>101</v>
      </c>
      <c r="M9">
        <f>(Courtwood!B7)+(Courtwood!B8)+('Keston Primary'!B12)+('Keston Primary'!B13)</f>
        <v>50</v>
      </c>
      <c r="N9">
        <f>(Courtwood!C7)+(Courtwood!C8)+('Keston Primary'!C12)+('Keston Primary'!C13)</f>
        <v>0</v>
      </c>
      <c r="O9">
        <f>(Courtwood!D7)+(Courtwood!D8)+('Keston Primary'!D12)+('Keston Primary'!D13)</f>
        <v>55</v>
      </c>
      <c r="P9">
        <f>(Courtwood!E7)+(Courtwood!E8)+('Keston Primary'!E12)+('Keston Primary'!E13)</f>
        <v>2</v>
      </c>
      <c r="Q9">
        <f>(Courtwood!F7)+(Courtwood!F8)+('Keston Primary'!F12)+('Keston Primary'!F13)</f>
        <v>3</v>
      </c>
      <c r="R9">
        <f>(Courtwood!G7)+(Courtwood!G8)+('Keston Primary'!G12)+('Keston Primary'!G13)</f>
        <v>0</v>
      </c>
      <c r="S9">
        <f>(Courtwood!H7)+(Courtwood!H8)+('Keston Primary'!H12)+('Keston Primary'!H13)</f>
        <v>0</v>
      </c>
    </row>
    <row r="10" spans="1:19" x14ac:dyDescent="0.25">
      <c r="B10" s="10">
        <v>0</v>
      </c>
      <c r="C10" s="11" t="s">
        <v>39</v>
      </c>
      <c r="D10" s="11" t="s">
        <v>40</v>
      </c>
      <c r="E10" s="10">
        <v>5</v>
      </c>
      <c r="L10" t="s">
        <v>38</v>
      </c>
      <c r="M10">
        <f>(Courtwood!B9)+(AtwoodPrimary!B4)+('Parish Church Junior'!B6)+('Parish Church Junior'!B7)+('Keston Primary'!B14)+('Keston Primary'!B15)</f>
        <v>101</v>
      </c>
      <c r="N10">
        <f>(Courtwood!C9)+(AtwoodPrimary!C4)+('Parish Church Junior'!C6)+('Parish Church Junior'!C7)+('Keston Primary'!C14)+('Keston Primary'!C15)</f>
        <v>1</v>
      </c>
      <c r="O10">
        <f>(Courtwood!D9)+(AtwoodPrimary!D4)+('Parish Church Junior'!D6)+('Parish Church Junior'!D7)+('Keston Primary'!D14)+('Keston Primary'!D15)</f>
        <v>94</v>
      </c>
      <c r="P10">
        <f>(Courtwood!E9)+(AtwoodPrimary!E4)+('Parish Church Junior'!E6)+('Parish Church Junior'!E7)+('Keston Primary'!E14)+('Keston Primary'!E15)</f>
        <v>5</v>
      </c>
      <c r="Q10">
        <f>(Courtwood!F9)+(AtwoodPrimary!F4)+('Parish Church Junior'!F6)+('Parish Church Junior'!F7)+('Keston Primary'!F14)+('Keston Primary'!F15)</f>
        <v>20</v>
      </c>
      <c r="R10">
        <f>(Courtwood!G9)+(AtwoodPrimary!G4)+('Parish Church Junior'!G6)+('Parish Church Junior'!G7)+('Keston Primary'!G14)+('Keston Primary'!G15)</f>
        <v>8</v>
      </c>
      <c r="S10">
        <f>(Courtwood!H9)+(AtwoodPrimary!H4)+('Parish Church Junior'!H6)+('Parish Church Junior'!H7)+('Keston Primary'!H14)+('Keston Primary'!H15)</f>
        <v>0</v>
      </c>
    </row>
    <row r="11" spans="1:19" x14ac:dyDescent="0.25">
      <c r="A11" t="s">
        <v>122</v>
      </c>
      <c r="B11" s="3">
        <f>(AtwoodPrimary!B11)</f>
        <v>3</v>
      </c>
      <c r="C11" s="3">
        <f>(AtwoodPrimary!C11)</f>
        <v>7</v>
      </c>
      <c r="D11" s="3">
        <f>(AtwoodPrimary!D11)</f>
        <v>9</v>
      </c>
      <c r="E11" s="3">
        <f>(AtwoodPrimary!E11)</f>
        <v>72</v>
      </c>
      <c r="L11" t="s">
        <v>74</v>
      </c>
      <c r="M11">
        <f>(Courtwood!B10)+(Courtwood!B11)+('Keston Primary'!B16)+('Keston Primary'!B17)</f>
        <v>58</v>
      </c>
      <c r="N11">
        <f>(Courtwood!C10)+(Courtwood!C11)+('Keston Primary'!C16)+('Keston Primary'!C17)</f>
        <v>0</v>
      </c>
      <c r="O11">
        <f>(Courtwood!D10)+(Courtwood!D11)+('Keston Primary'!D16)+('Keston Primary'!D17)</f>
        <v>54</v>
      </c>
      <c r="P11">
        <f>(Courtwood!E10)+(Courtwood!E11)+('Keston Primary'!E16)+('Keston Primary'!E17)</f>
        <v>0</v>
      </c>
      <c r="Q11">
        <f>(Courtwood!F10)+(Courtwood!F11)+('Keston Primary'!F16)+('Keston Primary'!F17)</f>
        <v>3</v>
      </c>
      <c r="R11">
        <f>(Courtwood!G10)+(Courtwood!G11)+('Keston Primary'!G16)+('Keston Primary'!G17)</f>
        <v>0</v>
      </c>
      <c r="S11">
        <f>(Courtwood!H10)+(Courtwood!H11)+('Keston Primary'!H16)+('Keston Primary'!H17)</f>
        <v>0</v>
      </c>
    </row>
    <row r="12" spans="1:19" x14ac:dyDescent="0.25">
      <c r="A12" t="s">
        <v>123</v>
      </c>
      <c r="B12">
        <f>(Courtwood!B25)</f>
        <v>48</v>
      </c>
      <c r="C12">
        <f>(Courtwood!C25)</f>
        <v>85</v>
      </c>
      <c r="D12">
        <f>(Courtwood!D25)</f>
        <v>54</v>
      </c>
      <c r="E12">
        <f>(Courtwood!E25)</f>
        <v>43</v>
      </c>
      <c r="L12" s="2" t="s">
        <v>113</v>
      </c>
      <c r="M12" s="2">
        <f>SUM(M4:M11)</f>
        <v>438</v>
      </c>
      <c r="N12" s="2">
        <f t="shared" ref="N12:S12" si="0">SUM(N4:N11)</f>
        <v>12</v>
      </c>
      <c r="O12" s="2">
        <f t="shared" si="0"/>
        <v>455</v>
      </c>
      <c r="P12" s="2">
        <f t="shared" si="0"/>
        <v>19</v>
      </c>
      <c r="Q12" s="2">
        <f t="shared" si="0"/>
        <v>53</v>
      </c>
      <c r="R12" s="2">
        <f t="shared" si="0"/>
        <v>11</v>
      </c>
      <c r="S12" s="2">
        <f t="shared" si="0"/>
        <v>0</v>
      </c>
    </row>
    <row r="13" spans="1:19" x14ac:dyDescent="0.25">
      <c r="A13" t="s">
        <v>124</v>
      </c>
      <c r="B13">
        <f>('Keston Primary'!B37)</f>
        <v>81</v>
      </c>
      <c r="C13">
        <f>('Keston Primary'!C37)</f>
        <v>142</v>
      </c>
      <c r="D13">
        <f>('Keston Primary'!D37)</f>
        <v>62</v>
      </c>
      <c r="E13">
        <f>('Keston Primary'!E37)</f>
        <v>34</v>
      </c>
    </row>
    <row r="14" spans="1:19" x14ac:dyDescent="0.25">
      <c r="A14" t="s">
        <v>125</v>
      </c>
      <c r="B14">
        <f>('Parish Church Junior'!B17)</f>
        <v>19</v>
      </c>
      <c r="C14">
        <f>('Parish Church Junior'!C17)</f>
        <v>25</v>
      </c>
      <c r="D14">
        <f>('Parish Church Junior'!D17)</f>
        <v>28</v>
      </c>
      <c r="E14">
        <f>('Parish Church Junior'!E17)</f>
        <v>49</v>
      </c>
    </row>
    <row r="15" spans="1:19" x14ac:dyDescent="0.25">
      <c r="L15" t="s">
        <v>180</v>
      </c>
      <c r="M15" t="s">
        <v>44</v>
      </c>
    </row>
    <row r="16" spans="1:19" x14ac:dyDescent="0.25">
      <c r="A16">
        <v>3</v>
      </c>
      <c r="B16" t="s">
        <v>30</v>
      </c>
      <c r="M16" s="10">
        <v>0</v>
      </c>
      <c r="N16" s="11" t="s">
        <v>39</v>
      </c>
      <c r="O16" s="11" t="s">
        <v>40</v>
      </c>
      <c r="P16" s="10">
        <v>5</v>
      </c>
    </row>
    <row r="17" spans="1:17" x14ac:dyDescent="0.25">
      <c r="B17" s="10" t="s">
        <v>152</v>
      </c>
      <c r="C17" s="10" t="s">
        <v>153</v>
      </c>
      <c r="D17" s="10" t="s">
        <v>163</v>
      </c>
      <c r="L17" t="s">
        <v>150</v>
      </c>
      <c r="M17">
        <f>('Keston Primary'!B60)</f>
        <v>9</v>
      </c>
      <c r="N17">
        <f>('Keston Primary'!C60)</f>
        <v>3</v>
      </c>
      <c r="O17">
        <f>('Keston Primary'!D60)</f>
        <v>4</v>
      </c>
      <c r="P17">
        <f>('Keston Primary'!E60)</f>
        <v>7</v>
      </c>
    </row>
    <row r="18" spans="1:17" x14ac:dyDescent="0.25">
      <c r="A18" t="s">
        <v>122</v>
      </c>
      <c r="B18">
        <f>(AtwoodPrimary!B15)</f>
        <v>48</v>
      </c>
      <c r="C18">
        <f>(AtwoodPrimary!C15)</f>
        <v>8</v>
      </c>
      <c r="D18">
        <f>(AtwoodPrimary!D15)</f>
        <v>0</v>
      </c>
      <c r="L18" t="s">
        <v>88</v>
      </c>
      <c r="M18">
        <f>('Keston Primary'!B62)+('Keston Primary'!B63)</f>
        <v>18</v>
      </c>
      <c r="N18">
        <f>('Keston Primary'!C62)+('Keston Primary'!C63)</f>
        <v>3</v>
      </c>
      <c r="O18">
        <f>('Keston Primary'!D62)+('Keston Primary'!D63)</f>
        <v>9</v>
      </c>
      <c r="P18">
        <f>('Keston Primary'!E62)+('Keston Primary'!E63)</f>
        <v>10</v>
      </c>
    </row>
    <row r="19" spans="1:17" x14ac:dyDescent="0.25">
      <c r="A19" t="s">
        <v>123</v>
      </c>
      <c r="B19">
        <f>(Courtwood!B38)</f>
        <v>215</v>
      </c>
      <c r="C19">
        <f>(Courtwood!C38)</f>
        <v>27</v>
      </c>
      <c r="D19">
        <f>(Courtwood!D38)</f>
        <v>11</v>
      </c>
      <c r="L19" t="s">
        <v>151</v>
      </c>
      <c r="M19">
        <f>(Courtwood!B42)+(AtwoodPrimary!B21)+('Keston Primary'!B64)</f>
        <v>23</v>
      </c>
      <c r="N19">
        <f>(Courtwood!C42)+(AtwoodPrimary!C21)+('Keston Primary'!C64)</f>
        <v>32</v>
      </c>
      <c r="O19">
        <f>(Courtwood!D42)+(AtwoodPrimary!D21)+('Keston Primary'!D64)</f>
        <v>10</v>
      </c>
      <c r="P19">
        <f>(Courtwood!E42)+(AtwoodPrimary!E21)+('Keston Primary'!E64)</f>
        <v>45</v>
      </c>
    </row>
    <row r="20" spans="1:17" x14ac:dyDescent="0.25">
      <c r="A20" t="s">
        <v>124</v>
      </c>
      <c r="B20">
        <f>('Keston Primary'!B56)</f>
        <v>307</v>
      </c>
      <c r="C20">
        <f>('Keston Primary'!C56)</f>
        <v>52</v>
      </c>
      <c r="D20">
        <f>('Keston Primary'!D56)</f>
        <v>41</v>
      </c>
      <c r="L20" t="s">
        <v>70</v>
      </c>
      <c r="M20">
        <f>(Courtwood!B43)+('Keston Primary'!B65)+('Keston Primary'!B66)</f>
        <v>25</v>
      </c>
      <c r="N20">
        <f>(Courtwood!C43)+('Keston Primary'!C65)+('Keston Primary'!C66)</f>
        <v>17</v>
      </c>
      <c r="O20">
        <f>(Courtwood!D43)+('Keston Primary'!D65)+('Keston Primary'!D66)</f>
        <v>8</v>
      </c>
      <c r="P20">
        <f>(Courtwood!E43)+('Keston Primary'!E65)+('Keston Primary'!E66)</f>
        <v>31</v>
      </c>
    </row>
    <row r="21" spans="1:17" x14ac:dyDescent="0.25">
      <c r="A21" t="s">
        <v>125</v>
      </c>
      <c r="B21">
        <f>('Parish Church Junior'!B26)</f>
        <v>106</v>
      </c>
      <c r="C21">
        <f>('Parish Church Junior'!C26)</f>
        <v>29</v>
      </c>
      <c r="D21">
        <f>('Parish Church Junior'!D26)</f>
        <v>8</v>
      </c>
      <c r="L21" t="s">
        <v>64</v>
      </c>
      <c r="M21">
        <f>(Courtwood!B44)+(Courtwood!B45)+('Parish Church Junior'!B30)+('Parish Church Junior'!B31)+('Parish Church Junior'!B32)+('Keston Primary'!B67)+('Keston Primary'!B68)</f>
        <v>63</v>
      </c>
      <c r="N21">
        <f>(Courtwood!C44)+(Courtwood!C45)+('Parish Church Junior'!C30)+('Parish Church Junior'!C31)+('Parish Church Junior'!C32)+('Keston Primary'!C67)+('Keston Primary'!C68)</f>
        <v>18</v>
      </c>
      <c r="O21">
        <f>(Courtwood!D44)+(Courtwood!D45)+('Parish Church Junior'!D30)+('Parish Church Junior'!D31)+('Parish Church Junior'!D32)+('Keston Primary'!D67)+('Keston Primary'!D68)</f>
        <v>33</v>
      </c>
      <c r="P21">
        <f>(Courtwood!E44)+(Courtwood!E45)+('Parish Church Junior'!E30)+('Parish Church Junior'!E31)+('Parish Church Junior'!E32)+('Keston Primary'!E67)+('Keston Primary'!E68)</f>
        <v>81</v>
      </c>
    </row>
    <row r="22" spans="1:17" x14ac:dyDescent="0.25">
      <c r="L22" t="s">
        <v>101</v>
      </c>
      <c r="M22">
        <f>(Courtwood!B46)+(Courtwood!B47)+('Keston Primary'!B69)+('Keston Primary'!B70)</f>
        <v>39</v>
      </c>
      <c r="N22">
        <f>(Courtwood!C46)+(Courtwood!C47)+('Keston Primary'!C69)+('Keston Primary'!C70)</f>
        <v>19</v>
      </c>
      <c r="O22">
        <f>(Courtwood!D46)+(Courtwood!D47)+('Keston Primary'!D69)+('Keston Primary'!D70)</f>
        <v>22</v>
      </c>
      <c r="P22">
        <f>(Courtwood!E46)+(Courtwood!E47)+('Keston Primary'!E69)+('Keston Primary'!E70)</f>
        <v>28</v>
      </c>
    </row>
    <row r="23" spans="1:17" x14ac:dyDescent="0.25">
      <c r="A23">
        <v>4</v>
      </c>
      <c r="B23" t="s">
        <v>44</v>
      </c>
      <c r="L23" t="s">
        <v>38</v>
      </c>
      <c r="M23">
        <f>(Courtwood!B48)+(AtwoodPrimary!B22)+('Parish Church Junior'!B33)+('Parish Church Junior'!B34)+('Keston Primary'!B71)+('Keston Primary'!B72)</f>
        <v>35</v>
      </c>
      <c r="N23">
        <f>(Courtwood!C48)+(AtwoodPrimary!C22)+('Parish Church Junior'!C33)+('Parish Church Junior'!C34)+('Keston Primary'!C71)+('Keston Primary'!C72)</f>
        <v>21</v>
      </c>
      <c r="O23">
        <f>(Courtwood!D48)+(AtwoodPrimary!D22)+('Parish Church Junior'!D33)+('Parish Church Junior'!D34)+('Keston Primary'!D71)+('Keston Primary'!D72)</f>
        <v>33</v>
      </c>
      <c r="P23">
        <f>(Courtwood!E48)+(AtwoodPrimary!E22)+('Parish Church Junior'!E33)+('Parish Church Junior'!E34)+('Keston Primary'!E71)+('Keston Primary'!E72)</f>
        <v>71</v>
      </c>
    </row>
    <row r="24" spans="1:17" x14ac:dyDescent="0.25">
      <c r="B24" s="10">
        <v>0</v>
      </c>
      <c r="C24" s="11" t="s">
        <v>39</v>
      </c>
      <c r="D24" s="11" t="s">
        <v>40</v>
      </c>
      <c r="E24" s="10">
        <v>5</v>
      </c>
      <c r="L24" t="s">
        <v>74</v>
      </c>
      <c r="M24">
        <f>(Courtwood!B49)+(Courtwood!B50)+('Keston Primary'!B73)+('Keston Primary'!B74)</f>
        <v>28</v>
      </c>
      <c r="N24">
        <f>(Courtwood!C49)+(Courtwood!C50)+('Keston Primary'!C73)+('Keston Primary'!C74)</f>
        <v>13</v>
      </c>
      <c r="O24">
        <f>(Courtwood!D49)+(Courtwood!D50)+('Keston Primary'!D73)+('Keston Primary'!D74)</f>
        <v>9</v>
      </c>
      <c r="P24">
        <f>(Courtwood!E49)+(Courtwood!E50)+('Keston Primary'!E73)+('Keston Primary'!E74)</f>
        <v>44</v>
      </c>
    </row>
    <row r="25" spans="1:17" x14ac:dyDescent="0.25">
      <c r="A25" t="s">
        <v>122</v>
      </c>
      <c r="B25">
        <f>(AtwoodPrimary!B23)</f>
        <v>12</v>
      </c>
      <c r="C25">
        <f>(AtwoodPrimary!C23)</f>
        <v>26</v>
      </c>
      <c r="D25">
        <f>(AtwoodPrimary!D23)</f>
        <v>8</v>
      </c>
      <c r="E25">
        <f>(AtwoodPrimary!E23)</f>
        <v>39</v>
      </c>
      <c r="L25" s="2" t="s">
        <v>113</v>
      </c>
      <c r="M25" s="2">
        <f>SUM(M17:M24)</f>
        <v>240</v>
      </c>
      <c r="N25" s="2">
        <f t="shared" ref="N25" si="1">SUM(N17:N24)</f>
        <v>126</v>
      </c>
      <c r="O25" s="2">
        <f t="shared" ref="O25" si="2">SUM(O17:O24)</f>
        <v>128</v>
      </c>
      <c r="P25" s="2">
        <f t="shared" ref="P25" si="3">SUM(P17:P24)</f>
        <v>317</v>
      </c>
    </row>
    <row r="26" spans="1:17" x14ac:dyDescent="0.25">
      <c r="A26" t="s">
        <v>123</v>
      </c>
      <c r="B26">
        <f>(Courtwood!B51)</f>
        <v>72</v>
      </c>
      <c r="C26">
        <f>(Courtwood!C51)</f>
        <v>29</v>
      </c>
      <c r="D26">
        <f>(Courtwood!D51)</f>
        <v>48</v>
      </c>
      <c r="E26">
        <f>(Courtwood!E51)</f>
        <v>93</v>
      </c>
    </row>
    <row r="27" spans="1:17" x14ac:dyDescent="0.25">
      <c r="A27" t="s">
        <v>124</v>
      </c>
      <c r="B27">
        <f>('Keston Primary'!B75)</f>
        <v>124</v>
      </c>
      <c r="C27">
        <f>('Keston Primary'!C75)</f>
        <v>67</v>
      </c>
      <c r="D27">
        <f>('Keston Primary'!D75)</f>
        <v>45</v>
      </c>
      <c r="E27">
        <f>('Keston Primary'!E75)</f>
        <v>123</v>
      </c>
    </row>
    <row r="28" spans="1:17" x14ac:dyDescent="0.25">
      <c r="A28" t="s">
        <v>125</v>
      </c>
      <c r="B28">
        <f>('Parish Church Junior'!B35)</f>
        <v>32</v>
      </c>
      <c r="C28">
        <f>('Parish Church Junior'!C35)</f>
        <v>4</v>
      </c>
      <c r="D28">
        <f>('Parish Church Junior'!D35)</f>
        <v>27</v>
      </c>
      <c r="E28">
        <f>('Parish Church Junior'!E35)</f>
        <v>62</v>
      </c>
      <c r="L28" t="s">
        <v>179</v>
      </c>
      <c r="M28" t="s">
        <v>31</v>
      </c>
    </row>
    <row r="29" spans="1:17" x14ac:dyDescent="0.25">
      <c r="C29" s="4"/>
      <c r="D29" s="4"/>
      <c r="M29" s="10" t="s">
        <v>164</v>
      </c>
      <c r="N29" s="10" t="s">
        <v>165</v>
      </c>
      <c r="O29" s="10" t="s">
        <v>166</v>
      </c>
      <c r="P29" s="10" t="s">
        <v>167</v>
      </c>
      <c r="Q29" s="10" t="s">
        <v>168</v>
      </c>
    </row>
    <row r="30" spans="1:17" x14ac:dyDescent="0.25">
      <c r="A30">
        <v>5</v>
      </c>
      <c r="B30" t="s">
        <v>31</v>
      </c>
      <c r="L30" t="s">
        <v>150</v>
      </c>
      <c r="M30">
        <f>('Keston Primary'!B79)</f>
        <v>11</v>
      </c>
      <c r="N30">
        <f>('Keston Primary'!C79)</f>
        <v>0</v>
      </c>
      <c r="O30">
        <f>('Keston Primary'!D79)</f>
        <v>1</v>
      </c>
      <c r="P30">
        <f>('Keston Primary'!E79)</f>
        <v>0</v>
      </c>
      <c r="Q30">
        <f>('Keston Primary'!F79)</f>
        <v>0</v>
      </c>
    </row>
    <row r="31" spans="1:17" x14ac:dyDescent="0.25">
      <c r="B31" s="10" t="s">
        <v>164</v>
      </c>
      <c r="C31" s="10" t="s">
        <v>165</v>
      </c>
      <c r="D31" s="10" t="s">
        <v>166</v>
      </c>
      <c r="E31" s="10" t="s">
        <v>167</v>
      </c>
      <c r="F31" s="10" t="s">
        <v>168</v>
      </c>
      <c r="L31" t="s">
        <v>88</v>
      </c>
      <c r="M31">
        <f>('Keston Primary'!B81)+('Keston Primary'!B82)</f>
        <v>19</v>
      </c>
      <c r="N31">
        <f>('Keston Primary'!C81)+('Keston Primary'!C82)</f>
        <v>1</v>
      </c>
      <c r="O31">
        <f>('Keston Primary'!D81)+('Keston Primary'!D82)</f>
        <v>10</v>
      </c>
      <c r="P31">
        <f>('Keston Primary'!E81)+('Keston Primary'!E82)</f>
        <v>2</v>
      </c>
      <c r="Q31">
        <f>('Keston Primary'!F81)+('Keston Primary'!F82)</f>
        <v>11</v>
      </c>
    </row>
    <row r="32" spans="1:17" x14ac:dyDescent="0.25">
      <c r="A32" t="s">
        <v>122</v>
      </c>
      <c r="B32">
        <f>(AtwoodPrimary!B29)</f>
        <v>31</v>
      </c>
      <c r="C32">
        <f>(AtwoodPrimary!C29)</f>
        <v>18</v>
      </c>
      <c r="D32">
        <f>(AtwoodPrimary!D29)</f>
        <v>43</v>
      </c>
      <c r="E32">
        <f>(AtwoodPrimary!E29)</f>
        <v>30</v>
      </c>
      <c r="F32">
        <f>(AtwoodPrimary!F29)</f>
        <v>29</v>
      </c>
      <c r="L32" t="s">
        <v>151</v>
      </c>
      <c r="M32">
        <f>(Courtwood!B55)+(AtwoodPrimary!B27)+('Keston Primary'!B83)</f>
        <v>14</v>
      </c>
      <c r="N32">
        <f>(Courtwood!C55)+(AtwoodPrimary!C27)+('Keston Primary'!C83)</f>
        <v>9</v>
      </c>
      <c r="O32">
        <f>(Courtwood!D55)+(AtwoodPrimary!D27)+('Keston Primary'!D83)</f>
        <v>53</v>
      </c>
      <c r="P32">
        <f>(Courtwood!E55)+(AtwoodPrimary!E27)+('Keston Primary'!E83)</f>
        <v>23</v>
      </c>
      <c r="Q32">
        <f>(Courtwood!F55)+(AtwoodPrimary!F27)+('Keston Primary'!F83)</f>
        <v>22</v>
      </c>
    </row>
    <row r="33" spans="1:26" x14ac:dyDescent="0.25">
      <c r="A33" t="s">
        <v>123</v>
      </c>
      <c r="B33">
        <f>(Courtwood!B64)</f>
        <v>32</v>
      </c>
      <c r="C33">
        <f>(Courtwood!C64)</f>
        <v>32</v>
      </c>
      <c r="D33">
        <f>(Courtwood!D64)</f>
        <v>106</v>
      </c>
      <c r="E33">
        <f>(Courtwood!E64)</f>
        <v>6</v>
      </c>
      <c r="F33">
        <f>(Courtwood!F64)</f>
        <v>0</v>
      </c>
      <c r="L33" t="s">
        <v>70</v>
      </c>
      <c r="M33">
        <f>(Courtwood!B56)+('Keston Primary'!B84)+('Keston Primary'!B85)</f>
        <v>18</v>
      </c>
      <c r="N33">
        <f>(Courtwood!C56)+('Keston Primary'!C84)+('Keston Primary'!C85)</f>
        <v>1</v>
      </c>
      <c r="O33">
        <f>(Courtwood!D56)+('Keston Primary'!D84)+('Keston Primary'!D85)</f>
        <v>24</v>
      </c>
      <c r="P33">
        <f>(Courtwood!E56)+('Keston Primary'!E84)+('Keston Primary'!E85)</f>
        <v>0</v>
      </c>
      <c r="Q33">
        <f>(Courtwood!F56)+('Keston Primary'!F84)+('Keston Primary'!F85)</f>
        <v>14</v>
      </c>
    </row>
    <row r="34" spans="1:26" x14ac:dyDescent="0.25">
      <c r="A34" t="s">
        <v>124</v>
      </c>
      <c r="B34">
        <f>('Keston Primary'!B94)</f>
        <v>88</v>
      </c>
      <c r="C34">
        <f>('Keston Primary'!C94)</f>
        <v>7</v>
      </c>
      <c r="D34">
        <f>('Keston Primary'!D94)</f>
        <v>115</v>
      </c>
      <c r="E34">
        <f>('Keston Primary'!E94)</f>
        <v>11</v>
      </c>
      <c r="F34">
        <f>('Keston Primary'!F94)</f>
        <v>38</v>
      </c>
      <c r="L34" t="s">
        <v>64</v>
      </c>
      <c r="M34">
        <f>(Courtwood!B57)+(Courtwood!B58)+('Parish Church Junior'!B39)+('Parish Church Junior'!B40)+('Parish Church Junior'!B41)+('Keston Primary'!B86)+('Keston Primary'!B87)</f>
        <v>36</v>
      </c>
      <c r="N34">
        <f>(Courtwood!C57)+(Courtwood!C58)+('Parish Church Junior'!C39)+('Parish Church Junior'!C40)+('Parish Church Junior'!C41)+('Keston Primary'!C86)+('Keston Primary'!C87)</f>
        <v>13</v>
      </c>
      <c r="O34">
        <f>(Courtwood!D57)+(Courtwood!D58)+('Parish Church Junior'!D39)+('Parish Church Junior'!D40)+('Parish Church Junior'!D41)+('Keston Primary'!D86)+('Keston Primary'!D87)</f>
        <v>77</v>
      </c>
      <c r="P34">
        <f>(Courtwood!E57)+(Courtwood!E58)+('Parish Church Junior'!E39)+('Parish Church Junior'!E40)+('Parish Church Junior'!E41)+('Keston Primary'!E86)+('Keston Primary'!E87)</f>
        <v>17</v>
      </c>
      <c r="Q34">
        <f>(Courtwood!F57)+(Courtwood!F58)+('Parish Church Junior'!F39)+('Parish Church Junior'!F40)+('Parish Church Junior'!F41)+('Keston Primary'!F86)+('Keston Primary'!F87)</f>
        <v>3</v>
      </c>
    </row>
    <row r="35" spans="1:26" x14ac:dyDescent="0.25">
      <c r="A35" t="s">
        <v>125</v>
      </c>
      <c r="B35">
        <f>('Parish Church Junior'!B44)</f>
        <v>30</v>
      </c>
      <c r="C35">
        <f>('Parish Church Junior'!C44)</f>
        <v>15</v>
      </c>
      <c r="D35">
        <f>('Parish Church Junior'!D44)</f>
        <v>57</v>
      </c>
      <c r="E35">
        <f>('Parish Church Junior'!E44)</f>
        <v>19</v>
      </c>
      <c r="F35">
        <f>('Parish Church Junior'!F44)</f>
        <v>0</v>
      </c>
      <c r="L35" t="s">
        <v>101</v>
      </c>
      <c r="M35">
        <f>(Courtwood!B59)+(Courtwood!B60)+('Keston Primary'!B88)+('Keston Primary'!B89)</f>
        <v>34</v>
      </c>
      <c r="N35">
        <f>(Courtwood!C59)+(Courtwood!C60)+('Keston Primary'!C88)+('Keston Primary'!C89)</f>
        <v>5</v>
      </c>
      <c r="O35">
        <f>(Courtwood!D59)+(Courtwood!D60)+('Keston Primary'!D88)+('Keston Primary'!D89)</f>
        <v>30</v>
      </c>
      <c r="P35">
        <f>(Courtwood!E59)+(Courtwood!E60)+('Keston Primary'!E88)+('Keston Primary'!E89)</f>
        <v>1</v>
      </c>
      <c r="Q35">
        <f>(Courtwood!F59)+(Courtwood!F60)+('Keston Primary'!F88)+('Keston Primary'!F89)</f>
        <v>2</v>
      </c>
    </row>
    <row r="36" spans="1:26" x14ac:dyDescent="0.25">
      <c r="L36" t="s">
        <v>38</v>
      </c>
      <c r="M36">
        <f>(Courtwood!B61)+(AtwoodPrimary!B28)+('Parish Church Junior'!B42)+('Parish Church Junior'!B43)+('Keston Primary'!B90)+('Keston Primary'!B91)</f>
        <v>43</v>
      </c>
      <c r="N36">
        <f>(Courtwood!C61)+(AtwoodPrimary!C28)+('Parish Church Junior'!C42)+('Parish Church Junior'!C43)+('Keston Primary'!C90)+('Keston Primary'!C91)</f>
        <v>39</v>
      </c>
      <c r="O36">
        <f>(Courtwood!D61)+(AtwoodPrimary!D28)+('Parish Church Junior'!D42)+('Parish Church Junior'!D43)+('Keston Primary'!D90)+('Keston Primary'!D91)</f>
        <v>79</v>
      </c>
      <c r="P36">
        <f>(Courtwood!E61)+(AtwoodPrimary!E28)+('Parish Church Junior'!E42)+('Parish Church Junior'!E43)+('Keston Primary'!E90)+('Keston Primary'!E91)</f>
        <v>17</v>
      </c>
      <c r="Q36">
        <f>(Courtwood!F61)+(AtwoodPrimary!F28)+('Parish Church Junior'!F42)+('Parish Church Junior'!F43)+('Keston Primary'!F90)+('Keston Primary'!F91)</f>
        <v>14</v>
      </c>
    </row>
    <row r="37" spans="1:26" x14ac:dyDescent="0.25">
      <c r="A37">
        <v>6</v>
      </c>
      <c r="B37" t="s">
        <v>32</v>
      </c>
      <c r="L37" t="s">
        <v>74</v>
      </c>
      <c r="M37">
        <f>(Courtwood!B62)+(Courtwood!B63)+('Keston Primary'!B92)+('Keston Primary'!B93)</f>
        <v>6</v>
      </c>
      <c r="N37">
        <f>(Courtwood!C62)+(Courtwood!C63)+('Keston Primary'!C92)+('Keston Primary'!C93)</f>
        <v>4</v>
      </c>
      <c r="O37">
        <f>(Courtwood!D62)+(Courtwood!D63)+('Keston Primary'!D92)+('Keston Primary'!D93)</f>
        <v>47</v>
      </c>
      <c r="P37">
        <f>(Courtwood!E62)+(Courtwood!E63)+('Keston Primary'!E92)+('Keston Primary'!E93)</f>
        <v>6</v>
      </c>
      <c r="Q37">
        <f>(Courtwood!F62)+(Courtwood!F63)+('Keston Primary'!F92)+('Keston Primary'!F93)</f>
        <v>1</v>
      </c>
    </row>
    <row r="38" spans="1:26" x14ac:dyDescent="0.25">
      <c r="B38" s="10" t="s">
        <v>169</v>
      </c>
      <c r="C38" s="10" t="s">
        <v>170</v>
      </c>
      <c r="D38" s="10" t="s">
        <v>171</v>
      </c>
      <c r="E38" s="10" t="s">
        <v>172</v>
      </c>
      <c r="F38" s="10" t="s">
        <v>173</v>
      </c>
      <c r="L38" s="2" t="s">
        <v>113</v>
      </c>
      <c r="M38" s="2">
        <f>SUM(M30:M37)</f>
        <v>181</v>
      </c>
      <c r="N38" s="2">
        <f t="shared" ref="N38" si="4">SUM(N30:N37)</f>
        <v>72</v>
      </c>
      <c r="O38" s="2">
        <f t="shared" ref="O38" si="5">SUM(O30:O37)</f>
        <v>321</v>
      </c>
      <c r="P38" s="2">
        <f t="shared" ref="P38" si="6">SUM(P30:P37)</f>
        <v>66</v>
      </c>
      <c r="Q38" s="2">
        <f>SUM(Q30:Q37)</f>
        <v>67</v>
      </c>
    </row>
    <row r="39" spans="1:26" x14ac:dyDescent="0.25">
      <c r="A39" t="s">
        <v>122</v>
      </c>
      <c r="B39">
        <f>(AtwoodPrimary!B35)</f>
        <v>0</v>
      </c>
      <c r="C39">
        <f>(AtwoodPrimary!C35)</f>
        <v>18</v>
      </c>
      <c r="D39">
        <f>(AtwoodPrimary!D35)</f>
        <v>14</v>
      </c>
      <c r="E39">
        <f>(AtwoodPrimary!E35)</f>
        <v>24</v>
      </c>
      <c r="F39">
        <f>(AtwoodPrimary!F35)</f>
        <v>19</v>
      </c>
    </row>
    <row r="40" spans="1:26" x14ac:dyDescent="0.25">
      <c r="A40" t="s">
        <v>123</v>
      </c>
      <c r="B40">
        <f>(Courtwood!B77)</f>
        <v>0</v>
      </c>
      <c r="C40">
        <f>(Courtwood!C77)</f>
        <v>17</v>
      </c>
      <c r="D40">
        <f>(Courtwood!D77)</f>
        <v>10</v>
      </c>
      <c r="E40">
        <f>(Courtwood!E77)</f>
        <v>61</v>
      </c>
      <c r="F40">
        <f>(Courtwood!F77)</f>
        <v>4</v>
      </c>
    </row>
    <row r="41" spans="1:26" x14ac:dyDescent="0.25">
      <c r="A41" t="s">
        <v>124</v>
      </c>
      <c r="B41">
        <f>('Keston Primary'!B113)</f>
        <v>1</v>
      </c>
      <c r="C41">
        <f>('Keston Primary'!C113)</f>
        <v>74</v>
      </c>
      <c r="D41">
        <f>('Keston Primary'!D113)</f>
        <v>24</v>
      </c>
      <c r="E41">
        <f>('Keston Primary'!E113)</f>
        <v>94</v>
      </c>
      <c r="F41">
        <f>('Keston Primary'!F113)</f>
        <v>15</v>
      </c>
      <c r="L41" t="s">
        <v>178</v>
      </c>
      <c r="M41" t="s">
        <v>32</v>
      </c>
    </row>
    <row r="42" spans="1:26" x14ac:dyDescent="0.25">
      <c r="A42" t="s">
        <v>125</v>
      </c>
      <c r="B42">
        <f>('Parish Church Junior'!B53)</f>
        <v>6</v>
      </c>
      <c r="C42">
        <f>('Parish Church Junior'!C53)</f>
        <v>14</v>
      </c>
      <c r="D42">
        <f>('Parish Church Junior'!D53)</f>
        <v>1</v>
      </c>
      <c r="E42">
        <f>('Parish Church Junior'!E53)</f>
        <v>17</v>
      </c>
      <c r="F42">
        <f>('Parish Church Junior'!F53)</f>
        <v>12</v>
      </c>
      <c r="M42" s="10" t="s">
        <v>169</v>
      </c>
      <c r="N42" s="10" t="s">
        <v>170</v>
      </c>
      <c r="O42" s="10" t="s">
        <v>171</v>
      </c>
      <c r="P42" s="10" t="s">
        <v>172</v>
      </c>
      <c r="Q42" s="10" t="s">
        <v>173</v>
      </c>
    </row>
    <row r="43" spans="1:26" x14ac:dyDescent="0.25">
      <c r="L43" t="s">
        <v>150</v>
      </c>
      <c r="M43">
        <f>'Keston Primary'!B98+'Keston Primary'!B99</f>
        <v>0</v>
      </c>
      <c r="N43">
        <f>'Keston Primary'!C98+'Keston Primary'!C99</f>
        <v>2</v>
      </c>
      <c r="O43">
        <f>'Keston Primary'!D98+'Keston Primary'!D99</f>
        <v>1</v>
      </c>
      <c r="P43">
        <f>'Keston Primary'!E98+'Keston Primary'!E99</f>
        <v>22</v>
      </c>
      <c r="Q43">
        <f>'Keston Primary'!F98+'Keston Primary'!F99</f>
        <v>2</v>
      </c>
    </row>
    <row r="44" spans="1:26" x14ac:dyDescent="0.25">
      <c r="A44">
        <v>7</v>
      </c>
      <c r="B44" t="s">
        <v>50</v>
      </c>
      <c r="L44" t="s">
        <v>88</v>
      </c>
      <c r="M44">
        <f>('Keston Primary'!B100)+('Keston Primary'!B101)</f>
        <v>0</v>
      </c>
      <c r="N44">
        <f>('Keston Primary'!C100)+('Keston Primary'!C101)</f>
        <v>19</v>
      </c>
      <c r="O44">
        <f>('Keston Primary'!D100)+('Keston Primary'!D101)</f>
        <v>1</v>
      </c>
      <c r="P44">
        <f>('Keston Primary'!E100)+('Keston Primary'!E101)</f>
        <v>3</v>
      </c>
      <c r="Q44">
        <f>('Keston Primary'!F100)+('Keston Primary'!F101)</f>
        <v>1</v>
      </c>
      <c r="S44">
        <v>7</v>
      </c>
      <c r="T44" t="s">
        <v>50</v>
      </c>
    </row>
    <row r="45" spans="1:26" x14ac:dyDescent="0.25">
      <c r="B45" s="10" t="s">
        <v>156</v>
      </c>
      <c r="C45" s="10" t="s">
        <v>157</v>
      </c>
      <c r="D45" s="10" t="s">
        <v>159</v>
      </c>
      <c r="E45" s="10" t="s">
        <v>158</v>
      </c>
      <c r="F45" s="10" t="s">
        <v>160</v>
      </c>
      <c r="G45" s="10" t="s">
        <v>161</v>
      </c>
      <c r="H45" s="10" t="s">
        <v>162</v>
      </c>
      <c r="L45" t="s">
        <v>151</v>
      </c>
      <c r="M45">
        <f>(Courtwood!B55)+(AtwoodPrimary!B27)+('Keston Primary'!B102)</f>
        <v>10</v>
      </c>
      <c r="N45">
        <f>(Courtwood!C55)+(AtwoodPrimary!C27)+('Keston Primary'!C102)</f>
        <v>14</v>
      </c>
      <c r="O45">
        <f>(Courtwood!D55)+(AtwoodPrimary!D27)+('Keston Primary'!D102)</f>
        <v>42</v>
      </c>
      <c r="P45">
        <f>(Courtwood!E55)+(AtwoodPrimary!E27)+('Keston Primary'!E102)</f>
        <v>31</v>
      </c>
      <c r="Q45">
        <f>(Courtwood!F55)+(AtwoodPrimary!F27)+('Keston Primary'!F102)</f>
        <v>22</v>
      </c>
      <c r="T45" s="10" t="s">
        <v>182</v>
      </c>
      <c r="U45" s="10" t="s">
        <v>158</v>
      </c>
      <c r="V45" s="10" t="s">
        <v>183</v>
      </c>
      <c r="W45" s="10"/>
      <c r="X45" s="10"/>
      <c r="Y45" s="10"/>
      <c r="Z45" s="10"/>
    </row>
    <row r="46" spans="1:26" x14ac:dyDescent="0.25">
      <c r="A46" t="s">
        <v>122</v>
      </c>
      <c r="B46">
        <f>(AtwoodPrimary!B41)</f>
        <v>3</v>
      </c>
      <c r="C46">
        <f>(AtwoodPrimary!C41)</f>
        <v>3</v>
      </c>
      <c r="D46">
        <f>(AtwoodPrimary!$E$41)</f>
        <v>18</v>
      </c>
      <c r="E46">
        <f>(AtwoodPrimary!$D$41)</f>
        <v>7</v>
      </c>
      <c r="F46">
        <f>(AtwoodPrimary!F41)</f>
        <v>6</v>
      </c>
      <c r="G46">
        <f>(AtwoodPrimary!G41)</f>
        <v>0</v>
      </c>
      <c r="H46">
        <f>(AtwoodPrimary!H41)</f>
        <v>1</v>
      </c>
      <c r="L46" t="s">
        <v>70</v>
      </c>
      <c r="M46">
        <f>(Courtwood!B56)+('Keston Primary'!B103)+('Keston Primary'!B104)</f>
        <v>2</v>
      </c>
      <c r="N46">
        <f>(Courtwood!C56)+('Keston Primary'!C103)+('Keston Primary'!C104)</f>
        <v>7</v>
      </c>
      <c r="O46">
        <f>(Courtwood!D56)+('Keston Primary'!D103)+('Keston Primary'!D104)</f>
        <v>22</v>
      </c>
      <c r="P46">
        <f>(Courtwood!E56)+('Keston Primary'!E103)+('Keston Primary'!E104)</f>
        <v>5</v>
      </c>
      <c r="Q46">
        <f>(Courtwood!F56)+('Keston Primary'!F103)+('Keston Primary'!F104)</f>
        <v>5</v>
      </c>
      <c r="S46" t="s">
        <v>122</v>
      </c>
      <c r="T46">
        <f>SUM(B46,C46,D46)</f>
        <v>24</v>
      </c>
      <c r="U46">
        <f>E46</f>
        <v>7</v>
      </c>
      <c r="V46">
        <f>SUM(F46,G46,H46)</f>
        <v>7</v>
      </c>
    </row>
    <row r="47" spans="1:26" x14ac:dyDescent="0.25">
      <c r="A47" t="s">
        <v>123</v>
      </c>
      <c r="B47">
        <f>(Courtwood!B90)</f>
        <v>67</v>
      </c>
      <c r="C47">
        <f>(Courtwood!C90)</f>
        <v>65</v>
      </c>
      <c r="D47">
        <f>(Courtwood!$E$90)</f>
        <v>37</v>
      </c>
      <c r="E47">
        <f>(Courtwood!$D$90)</f>
        <v>55</v>
      </c>
      <c r="F47">
        <f>(Courtwood!F90)</f>
        <v>5</v>
      </c>
      <c r="G47">
        <f>(Courtwood!G90)</f>
        <v>10</v>
      </c>
      <c r="H47">
        <f>(Courtwood!H90)</f>
        <v>1</v>
      </c>
      <c r="L47" t="s">
        <v>64</v>
      </c>
      <c r="M47">
        <f>(Courtwood!B57)+(Courtwood!B58)+('Parish Church Junior'!B39)+('Parish Church Junior'!B40)+('Parish Church Junior'!B41)+('Keston Primary'!B105)+('Keston Primary'!B106)</f>
        <v>22</v>
      </c>
      <c r="N47">
        <f>(Courtwood!C57)+(Courtwood!C58)+('Parish Church Junior'!C39)+('Parish Church Junior'!C40)+('Parish Church Junior'!C41)+('Keston Primary'!C105)+('Keston Primary'!C106)</f>
        <v>32</v>
      </c>
      <c r="O47">
        <f>(Courtwood!D57)+(Courtwood!D58)+('Parish Church Junior'!D39)+('Parish Church Junior'!D40)+('Parish Church Junior'!D41)+('Keston Primary'!D105)+('Keston Primary'!D106)</f>
        <v>55</v>
      </c>
      <c r="P47">
        <f>(Courtwood!E57)+(Courtwood!E58)+('Parish Church Junior'!E39)+('Parish Church Junior'!E40)+('Parish Church Junior'!E41)+('Keston Primary'!E105)+('Keston Primary'!E106)</f>
        <v>25</v>
      </c>
      <c r="Q47">
        <f>(Courtwood!F57)+(Courtwood!F58)+('Parish Church Junior'!F39)+('Parish Church Junior'!F40)+('Parish Church Junior'!F41)+('Keston Primary'!F105)+('Keston Primary'!F106)</f>
        <v>0</v>
      </c>
      <c r="S47" t="s">
        <v>123</v>
      </c>
      <c r="T47">
        <f t="shared" ref="T47:T49" si="7">SUM(B47,C47,D47)</f>
        <v>169</v>
      </c>
      <c r="U47">
        <f>E47</f>
        <v>55</v>
      </c>
      <c r="V47">
        <f t="shared" ref="V47:V49" si="8">SUM(F47,G47,H47)</f>
        <v>16</v>
      </c>
    </row>
    <row r="48" spans="1:26" x14ac:dyDescent="0.25">
      <c r="A48" t="s">
        <v>124</v>
      </c>
      <c r="B48">
        <f>('Keston Primary'!B132)</f>
        <v>104</v>
      </c>
      <c r="C48">
        <f>('Keston Primary'!C132)</f>
        <v>95</v>
      </c>
      <c r="D48">
        <f>('Keston Primary'!$E$132)</f>
        <v>66</v>
      </c>
      <c r="E48">
        <f>('Keston Primary'!$D$132)</f>
        <v>68</v>
      </c>
      <c r="F48">
        <f>('Keston Primary'!F132)</f>
        <v>18</v>
      </c>
      <c r="G48">
        <f>('Keston Primary'!G132)</f>
        <v>16</v>
      </c>
      <c r="H48">
        <f>('Keston Primary'!H132)</f>
        <v>5</v>
      </c>
      <c r="L48" t="s">
        <v>101</v>
      </c>
      <c r="M48">
        <f>(Courtwood!B59)+(Courtwood!B60)+('Keston Primary'!B107)+('Keston Primary'!B108)</f>
        <v>21</v>
      </c>
      <c r="N48">
        <f>(Courtwood!C59)+(Courtwood!C60)+('Keston Primary'!C107)+('Keston Primary'!C108)</f>
        <v>14</v>
      </c>
      <c r="O48">
        <f>(Courtwood!D59)+(Courtwood!D60)+('Keston Primary'!D107)+('Keston Primary'!D108)</f>
        <v>19</v>
      </c>
      <c r="P48">
        <f>(Courtwood!E59)+(Courtwood!E60)+('Keston Primary'!E107)+('Keston Primary'!E108)</f>
        <v>12</v>
      </c>
      <c r="Q48">
        <f>(Courtwood!F59)+(Courtwood!F60)+('Keston Primary'!F107)+('Keston Primary'!F108)</f>
        <v>3</v>
      </c>
      <c r="S48" t="s">
        <v>124</v>
      </c>
      <c r="T48">
        <f t="shared" si="7"/>
        <v>265</v>
      </c>
      <c r="U48">
        <f>E48</f>
        <v>68</v>
      </c>
      <c r="V48">
        <f t="shared" si="8"/>
        <v>39</v>
      </c>
    </row>
    <row r="49" spans="1:22" x14ac:dyDescent="0.25">
      <c r="A49" t="s">
        <v>125</v>
      </c>
      <c r="B49">
        <f>('Parish Church Junior'!B62)</f>
        <v>44</v>
      </c>
      <c r="C49">
        <f>('Parish Church Junior'!C62)</f>
        <v>29</v>
      </c>
      <c r="D49">
        <f>('Parish Church Junior'!$E$62)</f>
        <v>18</v>
      </c>
      <c r="E49">
        <f>('Parish Church Junior'!$D$62)</f>
        <v>31</v>
      </c>
      <c r="F49">
        <f>('Parish Church Junior'!F62)</f>
        <v>12</v>
      </c>
      <c r="G49">
        <f>('Parish Church Junior'!G62)</f>
        <v>9</v>
      </c>
      <c r="H49">
        <f>('Parish Church Junior'!H62)</f>
        <v>9</v>
      </c>
      <c r="L49" t="s">
        <v>38</v>
      </c>
      <c r="M49">
        <f>(Courtwood!B61)+(AtwoodPrimary!B28)+('Parish Church Junior'!B42)+('Parish Church Junior'!B43)+('Keston Primary'!B109)+('Keston Primary'!B110)</f>
        <v>35</v>
      </c>
      <c r="N49">
        <f>(Courtwood!C61)+(AtwoodPrimary!C28)+('Parish Church Junior'!C42)+('Parish Church Junior'!C43)+('Keston Primary'!C109)+('Keston Primary'!C110)</f>
        <v>47</v>
      </c>
      <c r="O49">
        <f>(Courtwood!D61)+(AtwoodPrimary!D28)+('Parish Church Junior'!D42)+('Parish Church Junior'!D43)+('Keston Primary'!D109)+('Keston Primary'!D110)</f>
        <v>69</v>
      </c>
      <c r="P49">
        <f>(Courtwood!E61)+(AtwoodPrimary!E28)+('Parish Church Junior'!E42)+('Parish Church Junior'!E43)+('Keston Primary'!E109)+('Keston Primary'!E110)</f>
        <v>25</v>
      </c>
      <c r="Q49">
        <f>(Courtwood!F61)+(AtwoodPrimary!F28)+('Parish Church Junior'!F42)+('Parish Church Junior'!F43)+('Keston Primary'!F109)+('Keston Primary'!F110)</f>
        <v>11</v>
      </c>
      <c r="S49" t="s">
        <v>125</v>
      </c>
      <c r="T49">
        <f t="shared" si="7"/>
        <v>91</v>
      </c>
      <c r="U49">
        <f>E49</f>
        <v>31</v>
      </c>
      <c r="V49">
        <f t="shared" si="8"/>
        <v>30</v>
      </c>
    </row>
    <row r="50" spans="1:22" x14ac:dyDescent="0.25">
      <c r="L50" t="s">
        <v>74</v>
      </c>
      <c r="M50">
        <f>(Courtwood!B62)+(Courtwood!B63)+('Keston Primary'!B111)+('Keston Primary'!B112)</f>
        <v>4</v>
      </c>
      <c r="N50">
        <f>(Courtwood!C62)+(Courtwood!C63)+('Keston Primary'!C111)+('Keston Primary'!C112)</f>
        <v>4</v>
      </c>
      <c r="O50">
        <f>(Courtwood!D62)+(Courtwood!D63)+('Keston Primary'!D111)+('Keston Primary'!D112)</f>
        <v>21</v>
      </c>
      <c r="P50">
        <f>(Courtwood!E62)+(Courtwood!E63)+('Keston Primary'!E111)+('Keston Primary'!E112)</f>
        <v>26</v>
      </c>
      <c r="Q50">
        <f>(Courtwood!F62)+(Courtwood!F63)+('Keston Primary'!F111)+('Keston Primary'!F112)</f>
        <v>0</v>
      </c>
    </row>
    <row r="51" spans="1:22" x14ac:dyDescent="0.25">
      <c r="A51">
        <v>8</v>
      </c>
      <c r="B51" t="s">
        <v>33</v>
      </c>
      <c r="L51" s="2" t="s">
        <v>113</v>
      </c>
      <c r="M51" s="2">
        <f>SUM(M43:M50)</f>
        <v>94</v>
      </c>
      <c r="N51" s="2">
        <f t="shared" ref="N51" si="9">SUM(N43:N50)</f>
        <v>139</v>
      </c>
      <c r="O51" s="2">
        <f t="shared" ref="O51" si="10">SUM(O43:O50)</f>
        <v>230</v>
      </c>
      <c r="P51" s="2">
        <f t="shared" ref="P51" si="11">SUM(P43:P50)</f>
        <v>149</v>
      </c>
      <c r="Q51" s="2">
        <f>SUM(Q43:Q50)</f>
        <v>44</v>
      </c>
    </row>
    <row r="52" spans="1:22" x14ac:dyDescent="0.25">
      <c r="B52" s="10" t="s">
        <v>10</v>
      </c>
      <c r="C52" s="10" t="s">
        <v>51</v>
      </c>
    </row>
    <row r="53" spans="1:22" x14ac:dyDescent="0.25">
      <c r="A53" t="s">
        <v>122</v>
      </c>
      <c r="B53">
        <f>(AtwoodPrimary!B47)</f>
        <v>20</v>
      </c>
      <c r="C53">
        <f>(AtwoodPrimary!C47)</f>
        <v>10</v>
      </c>
    </row>
    <row r="54" spans="1:22" x14ac:dyDescent="0.25">
      <c r="A54" t="s">
        <v>124</v>
      </c>
      <c r="B54">
        <f>('Keston Primary'!B151)</f>
        <v>124</v>
      </c>
      <c r="C54">
        <f>('Keston Primary'!C151)</f>
        <v>266</v>
      </c>
      <c r="L54" t="s">
        <v>177</v>
      </c>
      <c r="M54" t="s">
        <v>33</v>
      </c>
    </row>
    <row r="55" spans="1:22" x14ac:dyDescent="0.25">
      <c r="M55" s="10" t="s">
        <v>10</v>
      </c>
      <c r="N55" s="10" t="s">
        <v>51</v>
      </c>
    </row>
    <row r="56" spans="1:22" x14ac:dyDescent="0.25">
      <c r="A56">
        <v>9</v>
      </c>
      <c r="B56" t="s">
        <v>34</v>
      </c>
      <c r="L56" t="s">
        <v>150</v>
      </c>
      <c r="M56">
        <f>'Keston Primary'!B137</f>
        <v>15</v>
      </c>
      <c r="N56">
        <f>'Keston Primary'!C137</f>
        <v>15</v>
      </c>
    </row>
    <row r="57" spans="1:22" x14ac:dyDescent="0.25">
      <c r="B57" s="10" t="s">
        <v>10</v>
      </c>
      <c r="C57" s="10" t="s">
        <v>51</v>
      </c>
      <c r="L57" t="s">
        <v>88</v>
      </c>
      <c r="M57">
        <f>('Keston Primary'!B138)+('Keston Primary'!B139)</f>
        <v>23</v>
      </c>
      <c r="N57">
        <f>('Keston Primary'!C138)+('Keston Primary'!C139)</f>
        <v>37</v>
      </c>
    </row>
    <row r="58" spans="1:22" x14ac:dyDescent="0.25">
      <c r="A58" t="s">
        <v>122</v>
      </c>
      <c r="B58">
        <f>(AtwoodPrimary!B53)</f>
        <v>51</v>
      </c>
      <c r="C58">
        <f>(AtwoodPrimary!C53)</f>
        <v>25</v>
      </c>
      <c r="L58" t="s">
        <v>151</v>
      </c>
      <c r="M58">
        <f>(AtwoodPrimary!B45)+('Keston Primary'!B140)</f>
        <v>32</v>
      </c>
      <c r="N58">
        <f>(AtwoodPrimary!C45)+('Keston Primary'!C140)</f>
        <v>28</v>
      </c>
    </row>
    <row r="59" spans="1:22" x14ac:dyDescent="0.25">
      <c r="A59" t="s">
        <v>124</v>
      </c>
      <c r="B59">
        <f>('Keston Primary'!B170)</f>
        <v>150</v>
      </c>
      <c r="C59">
        <f>('Keston Primary'!C170)</f>
        <v>95</v>
      </c>
      <c r="L59" t="s">
        <v>70</v>
      </c>
      <c r="M59">
        <f>('Keston Primary'!B141)+('Keston Primary'!B142)</f>
        <v>24</v>
      </c>
      <c r="N59">
        <f>('Keston Primary'!C141)+('Keston Primary'!C142)</f>
        <v>36</v>
      </c>
    </row>
    <row r="60" spans="1:22" x14ac:dyDescent="0.25">
      <c r="L60" t="s">
        <v>64</v>
      </c>
      <c r="M60">
        <f>('Keston Primary'!B143)</f>
        <v>6</v>
      </c>
      <c r="N60">
        <f>('Keston Primary'!C143)</f>
        <v>24</v>
      </c>
    </row>
    <row r="61" spans="1:22" x14ac:dyDescent="0.25">
      <c r="A61">
        <v>10</v>
      </c>
      <c r="B61" t="s">
        <v>35</v>
      </c>
      <c r="L61" t="s">
        <v>101</v>
      </c>
      <c r="M61">
        <f>('Keston Primary'!B145)+('Keston Primary'!B146)</f>
        <v>13</v>
      </c>
      <c r="N61">
        <f>('Keston Primary'!C145)+('Keston Primary'!C146)</f>
        <v>47</v>
      </c>
    </row>
    <row r="62" spans="1:22" x14ac:dyDescent="0.25">
      <c r="B62" s="10" t="s">
        <v>10</v>
      </c>
      <c r="C62" s="10" t="s">
        <v>51</v>
      </c>
      <c r="L62" t="s">
        <v>38</v>
      </c>
      <c r="M62">
        <f>('Keston Primary'!B147)+('Keston Primary'!B148)</f>
        <v>11</v>
      </c>
      <c r="N62">
        <f>('Keston Primary'!C147)+('Keston Primary'!C148)</f>
        <v>49</v>
      </c>
    </row>
    <row r="63" spans="1:22" x14ac:dyDescent="0.25">
      <c r="A63" t="s">
        <v>122</v>
      </c>
      <c r="B63">
        <f>AtwoodPrimary!B57</f>
        <v>25</v>
      </c>
      <c r="C63">
        <f>AtwoodPrimary!C57</f>
        <v>1</v>
      </c>
      <c r="L63" t="s">
        <v>74</v>
      </c>
      <c r="M63">
        <f>('Keston Primary'!B149)+('Keston Primary'!B150)</f>
        <v>20</v>
      </c>
      <c r="N63">
        <f>('Keston Primary'!C149)+('Keston Primary'!C150)</f>
        <v>40</v>
      </c>
    </row>
    <row r="64" spans="1:22" x14ac:dyDescent="0.25">
      <c r="A64" t="s">
        <v>124</v>
      </c>
      <c r="B64">
        <f>('Keston Primary'!B189)</f>
        <v>124</v>
      </c>
      <c r="C64">
        <f>('Keston Primary'!C189)</f>
        <v>136</v>
      </c>
      <c r="L64" s="2" t="s">
        <v>113</v>
      </c>
      <c r="M64" s="2">
        <f>SUM(M56:M63)</f>
        <v>144</v>
      </c>
      <c r="N64" s="2">
        <f>SUM(N56:N63)</f>
        <v>276</v>
      </c>
    </row>
    <row r="66" spans="1:14" x14ac:dyDescent="0.25">
      <c r="A66">
        <v>11</v>
      </c>
      <c r="B66" t="s">
        <v>76</v>
      </c>
    </row>
    <row r="67" spans="1:14" x14ac:dyDescent="0.25">
      <c r="B67" s="10" t="s">
        <v>152</v>
      </c>
      <c r="C67" s="10" t="s">
        <v>153</v>
      </c>
      <c r="D67" s="10" t="s">
        <v>154</v>
      </c>
      <c r="E67" s="10" t="s">
        <v>155</v>
      </c>
      <c r="F67" s="10"/>
      <c r="L67" t="s">
        <v>176</v>
      </c>
      <c r="M67" t="s">
        <v>34</v>
      </c>
    </row>
    <row r="68" spans="1:14" x14ac:dyDescent="0.25">
      <c r="A68" t="s">
        <v>123</v>
      </c>
      <c r="B68">
        <f>(Courtwood!B103)</f>
        <v>107</v>
      </c>
      <c r="C68">
        <f>(Courtwood!C103)</f>
        <v>18</v>
      </c>
      <c r="D68">
        <f>(Courtwood!D103)</f>
        <v>32</v>
      </c>
      <c r="E68">
        <f>(Courtwood!E103)</f>
        <v>93</v>
      </c>
      <c r="M68" s="10" t="s">
        <v>10</v>
      </c>
      <c r="N68" s="10" t="s">
        <v>51</v>
      </c>
    </row>
    <row r="69" spans="1:14" x14ac:dyDescent="0.25">
      <c r="A69" t="s">
        <v>125</v>
      </c>
      <c r="B69">
        <f>('Parish Church Junior'!B71)</f>
        <v>69</v>
      </c>
      <c r="C69">
        <f>('Parish Church Junior'!C71)</f>
        <v>17</v>
      </c>
      <c r="D69">
        <f>('Parish Church Junior'!D71)</f>
        <v>17</v>
      </c>
      <c r="E69">
        <f>('Parish Church Junior'!E71)</f>
        <v>38</v>
      </c>
      <c r="L69" t="s">
        <v>150</v>
      </c>
      <c r="M69">
        <f>'Keston Primary'!B156</f>
        <v>14</v>
      </c>
      <c r="N69">
        <f>'Keston Primary'!C156</f>
        <v>10</v>
      </c>
    </row>
    <row r="70" spans="1:14" x14ac:dyDescent="0.25">
      <c r="L70" t="s">
        <v>88</v>
      </c>
      <c r="M70">
        <f>('Keston Primary'!B157)</f>
        <v>10</v>
      </c>
      <c r="N70">
        <f>('Keston Primary'!C157)</f>
        <v>20</v>
      </c>
    </row>
    <row r="71" spans="1:14" x14ac:dyDescent="0.25">
      <c r="A71">
        <v>12</v>
      </c>
      <c r="B71" t="s">
        <v>71</v>
      </c>
      <c r="L71" t="s">
        <v>151</v>
      </c>
      <c r="M71">
        <f>(AtwoodPrimary!B51)+('Keston Primary'!B159)</f>
        <v>55</v>
      </c>
      <c r="N71">
        <f>(AtwoodPrimary!C51)+('Keston Primary'!C159)</f>
        <v>16</v>
      </c>
    </row>
    <row r="72" spans="1:14" x14ac:dyDescent="0.25">
      <c r="B72" s="10" t="s">
        <v>10</v>
      </c>
      <c r="L72" t="s">
        <v>70</v>
      </c>
      <c r="M72">
        <f>('Keston Primary'!B161)</f>
        <v>20</v>
      </c>
      <c r="N72">
        <f>('Keston Primary'!C161)</f>
        <v>10</v>
      </c>
    </row>
    <row r="73" spans="1:14" x14ac:dyDescent="0.25">
      <c r="A73" t="s">
        <v>123</v>
      </c>
      <c r="B73">
        <f>(Courtwood!B127)</f>
        <v>40</v>
      </c>
      <c r="L73" t="s">
        <v>64</v>
      </c>
      <c r="M73">
        <f>('Keston Primary'!B162)</f>
        <v>13</v>
      </c>
      <c r="N73">
        <f>('Keston Primary'!C162)</f>
        <v>7</v>
      </c>
    </row>
    <row r="74" spans="1:14" x14ac:dyDescent="0.25">
      <c r="A74" t="s">
        <v>125</v>
      </c>
      <c r="B74">
        <f>('Parish Church Junior'!B84)</f>
        <v>37</v>
      </c>
      <c r="L74" t="s">
        <v>101</v>
      </c>
      <c r="M74">
        <f>('Keston Primary'!B164)+('Keston Primary'!B165)</f>
        <v>36</v>
      </c>
      <c r="N74">
        <f>('Keston Primary'!C164)+('Keston Primary'!C165)</f>
        <v>20</v>
      </c>
    </row>
    <row r="75" spans="1:14" x14ac:dyDescent="0.25">
      <c r="L75" t="s">
        <v>38</v>
      </c>
      <c r="M75">
        <f>(AtwoodPrimary!B52)+('Keston Primary'!B167)</f>
        <v>38</v>
      </c>
      <c r="N75">
        <f>(AtwoodPrimary!C52)+('Keston Primary'!C167)</f>
        <v>22</v>
      </c>
    </row>
    <row r="76" spans="1:14" x14ac:dyDescent="0.25">
      <c r="L76" t="s">
        <v>74</v>
      </c>
      <c r="M76">
        <f>('Keston Primary'!B168)</f>
        <v>15</v>
      </c>
      <c r="N76">
        <f>('Keston Primary'!C168)</f>
        <v>15</v>
      </c>
    </row>
    <row r="77" spans="1:14" x14ac:dyDescent="0.25">
      <c r="L77" s="2" t="s">
        <v>113</v>
      </c>
      <c r="M77" s="2">
        <f>SUM(M69:M76)</f>
        <v>201</v>
      </c>
      <c r="N77" s="2">
        <f>SUM(N69:N76)</f>
        <v>120</v>
      </c>
    </row>
    <row r="80" spans="1:14" x14ac:dyDescent="0.25">
      <c r="L80" t="s">
        <v>175</v>
      </c>
      <c r="M80" t="s">
        <v>35</v>
      </c>
    </row>
    <row r="81" spans="12:16" x14ac:dyDescent="0.25">
      <c r="M81" s="10" t="s">
        <v>10</v>
      </c>
      <c r="N81" s="10" t="s">
        <v>51</v>
      </c>
    </row>
    <row r="82" spans="12:16" x14ac:dyDescent="0.25">
      <c r="L82" t="s">
        <v>88</v>
      </c>
      <c r="M82">
        <f>('Keston Primary'!B176)</f>
        <v>10</v>
      </c>
      <c r="N82">
        <f>('Keston Primary'!C176)</f>
        <v>20</v>
      </c>
    </row>
    <row r="83" spans="12:16" x14ac:dyDescent="0.25">
      <c r="L83" t="s">
        <v>151</v>
      </c>
      <c r="M83">
        <f>(AtwoodPrimary!B57)+('Keston Primary'!B178)</f>
        <v>41</v>
      </c>
      <c r="N83">
        <f>(AtwoodPrimary!C57)+('Keston Primary'!C178)</f>
        <v>9</v>
      </c>
    </row>
    <row r="84" spans="12:16" x14ac:dyDescent="0.25">
      <c r="L84" t="s">
        <v>70</v>
      </c>
      <c r="M84">
        <f>('Keston Primary'!B180)</f>
        <v>17</v>
      </c>
      <c r="N84">
        <f>('Keston Primary'!C180)</f>
        <v>13</v>
      </c>
    </row>
    <row r="85" spans="12:16" x14ac:dyDescent="0.25">
      <c r="L85" t="s">
        <v>64</v>
      </c>
      <c r="M85">
        <f>('Keston Primary'!B181)</f>
        <v>11</v>
      </c>
      <c r="N85">
        <f>('Keston Primary'!C181)</f>
        <v>19</v>
      </c>
    </row>
    <row r="86" spans="12:16" x14ac:dyDescent="0.25">
      <c r="L86" t="s">
        <v>101</v>
      </c>
      <c r="M86">
        <f>('Keston Primary'!B183)+('Keston Primary'!B184)</f>
        <v>36</v>
      </c>
      <c r="N86">
        <f>('Keston Primary'!C183)+('Keston Primary'!C184)</f>
        <v>20</v>
      </c>
    </row>
    <row r="87" spans="12:16" x14ac:dyDescent="0.25">
      <c r="L87" t="s">
        <v>38</v>
      </c>
      <c r="M87">
        <f>('Keston Primary'!B185)+('Keston Primary'!B186)</f>
        <v>19</v>
      </c>
      <c r="N87">
        <f>('Keston Primary'!C185)+('Keston Primary'!C186)</f>
        <v>41</v>
      </c>
    </row>
    <row r="88" spans="12:16" x14ac:dyDescent="0.25">
      <c r="L88" t="s">
        <v>74</v>
      </c>
      <c r="M88">
        <f>('Keston Primary'!B187)</f>
        <v>15</v>
      </c>
      <c r="N88">
        <f>('Keston Primary'!C187)</f>
        <v>15</v>
      </c>
    </row>
    <row r="89" spans="12:16" x14ac:dyDescent="0.25">
      <c r="L89" s="2" t="s">
        <v>113</v>
      </c>
      <c r="M89" s="2">
        <f>SUM(M82:M88)</f>
        <v>149</v>
      </c>
      <c r="N89" s="2">
        <f>SUM(N82:N88)</f>
        <v>137</v>
      </c>
    </row>
    <row r="92" spans="12:16" x14ac:dyDescent="0.25">
      <c r="L92" t="s">
        <v>174</v>
      </c>
      <c r="M92" t="s">
        <v>76</v>
      </c>
    </row>
    <row r="93" spans="12:16" x14ac:dyDescent="0.25">
      <c r="M93" s="10" t="s">
        <v>152</v>
      </c>
      <c r="N93" s="10" t="s">
        <v>153</v>
      </c>
      <c r="O93" s="10" t="s">
        <v>154</v>
      </c>
      <c r="P93" s="10" t="s">
        <v>155</v>
      </c>
    </row>
    <row r="94" spans="12:16" x14ac:dyDescent="0.25">
      <c r="L94" t="s">
        <v>151</v>
      </c>
      <c r="M94">
        <f>(Courtwood!B94)</f>
        <v>29</v>
      </c>
      <c r="N94">
        <f>(Courtwood!C94)</f>
        <v>0</v>
      </c>
      <c r="O94">
        <f>(Courtwood!D94)</f>
        <v>0</v>
      </c>
      <c r="P94">
        <f>(Courtwood!E94)</f>
        <v>0</v>
      </c>
    </row>
    <row r="95" spans="12:16" x14ac:dyDescent="0.25">
      <c r="L95" t="s">
        <v>70</v>
      </c>
      <c r="M95">
        <f>(Courtwood!B95)</f>
        <v>18</v>
      </c>
      <c r="N95">
        <f>(Courtwood!C95)</f>
        <v>1</v>
      </c>
      <c r="O95">
        <f>(Courtwood!D95)</f>
        <v>3</v>
      </c>
      <c r="P95">
        <f>(Courtwood!E95)</f>
        <v>7</v>
      </c>
    </row>
    <row r="96" spans="12:16" x14ac:dyDescent="0.25">
      <c r="L96" t="s">
        <v>64</v>
      </c>
      <c r="M96">
        <f>(Courtwood!B96)+(Courtwood!B97+('Parish Church Junior'!B66)+('Parish Church Junior'!B67)+('Parish Church Junior'!B68))</f>
        <v>78</v>
      </c>
      <c r="N96">
        <f>(Courtwood!C96)+(Courtwood!C97+('Parish Church Junior'!C66)+('Parish Church Junior'!C67)+('Parish Church Junior'!C68))</f>
        <v>21</v>
      </c>
      <c r="O96">
        <f>(Courtwood!D96)+(Courtwood!D97+('Parish Church Junior'!D66)+('Parish Church Junior'!D67)+('Parish Church Junior'!D68))</f>
        <v>14</v>
      </c>
      <c r="P96">
        <f>(Courtwood!E96)+(Courtwood!E97+('Parish Church Junior'!E66)+('Parish Church Junior'!E67)+('Parish Church Junior'!E68))</f>
        <v>43</v>
      </c>
    </row>
    <row r="97" spans="12:16" x14ac:dyDescent="0.25">
      <c r="L97" t="s">
        <v>101</v>
      </c>
      <c r="M97">
        <f>(Courtwood!B98)+(Courtwood!B99)</f>
        <v>17</v>
      </c>
      <c r="N97">
        <f>(Courtwood!C98)+(Courtwood!C99)</f>
        <v>4</v>
      </c>
      <c r="O97">
        <f>(Courtwood!D98)+(Courtwood!D99)</f>
        <v>15</v>
      </c>
      <c r="P97">
        <f>(Courtwood!E98)+(Courtwood!E99)</f>
        <v>26</v>
      </c>
    </row>
    <row r="98" spans="12:16" x14ac:dyDescent="0.25">
      <c r="L98" t="s">
        <v>38</v>
      </c>
      <c r="M98">
        <f>(Courtwood!B100)+('Parish Church Junior'!B69)</f>
        <v>22</v>
      </c>
      <c r="N98">
        <f>(Courtwood!C100)+('Parish Church Junior'!C69)</f>
        <v>3</v>
      </c>
      <c r="O98">
        <f>(Courtwood!D100)+('Parish Church Junior'!D69)</f>
        <v>11</v>
      </c>
      <c r="P98">
        <f>(Courtwood!E100)+('Parish Church Junior'!E69)</f>
        <v>30</v>
      </c>
    </row>
    <row r="99" spans="12:16" x14ac:dyDescent="0.25">
      <c r="L99" t="s">
        <v>74</v>
      </c>
      <c r="M99">
        <f>(Courtwood!B101)+(Courtwood!B102)</f>
        <v>12</v>
      </c>
      <c r="N99">
        <f>(Courtwood!C101)+(Courtwood!C102)</f>
        <v>6</v>
      </c>
      <c r="O99">
        <f>(Courtwood!D101)+(Courtwood!D102)</f>
        <v>6</v>
      </c>
      <c r="P99">
        <f>(Courtwood!E101)+(Courtwood!E102)</f>
        <v>25</v>
      </c>
    </row>
    <row r="100" spans="12:16" x14ac:dyDescent="0.25">
      <c r="L100" s="2" t="s">
        <v>113</v>
      </c>
      <c r="M100" s="2">
        <f>SUM(M94:M99)</f>
        <v>176</v>
      </c>
      <c r="N100" s="2">
        <f>SUM(N94:N99)</f>
        <v>35</v>
      </c>
      <c r="O100" s="2">
        <f>SUM(O94:O99)</f>
        <v>49</v>
      </c>
      <c r="P100" s="2">
        <f>SUM(P94:P99)</f>
        <v>131</v>
      </c>
    </row>
  </sheetData>
  <mergeCells count="2">
    <mergeCell ref="L1:S1"/>
    <mergeCell ref="A1:H1"/>
  </mergeCells>
  <pageMargins left="0.7" right="0.7" top="0.75" bottom="0.75" header="0.3" footer="0.3"/>
  <ignoredErrors>
    <ignoredError sqref="M25:P2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20</vt:i4>
      </vt:variant>
    </vt:vector>
  </HeadingPairs>
  <TitlesOfParts>
    <vt:vector size="26" baseType="lpstr">
      <vt:lpstr>Broadmead Primary</vt:lpstr>
      <vt:lpstr>Courtwood</vt:lpstr>
      <vt:lpstr>AtwoodPrimary</vt:lpstr>
      <vt:lpstr>Parish Church Junior</vt:lpstr>
      <vt:lpstr>Keston Primary</vt:lpstr>
      <vt:lpstr>Totals</vt:lpstr>
      <vt:lpstr>Q1</vt:lpstr>
      <vt:lpstr>Q1 (2)</vt:lpstr>
      <vt:lpstr>Q2</vt:lpstr>
      <vt:lpstr>Q3</vt:lpstr>
      <vt:lpstr>Q4</vt:lpstr>
      <vt:lpstr>Q4 (2)</vt:lpstr>
      <vt:lpstr>Q5</vt:lpstr>
      <vt:lpstr>Q5 (2)</vt:lpstr>
      <vt:lpstr>Q6</vt:lpstr>
      <vt:lpstr>Q6 (2)</vt:lpstr>
      <vt:lpstr>Q7</vt:lpstr>
      <vt:lpstr>Q8</vt:lpstr>
      <vt:lpstr>Q8 (2)</vt:lpstr>
      <vt:lpstr>Q9</vt:lpstr>
      <vt:lpstr>Q9 (2)</vt:lpstr>
      <vt:lpstr>Q10</vt:lpstr>
      <vt:lpstr>Q10 (2)</vt:lpstr>
      <vt:lpstr>Q11</vt:lpstr>
      <vt:lpstr>Q11 (2)</vt:lpstr>
      <vt:lpstr>Q12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J.W.Worcester</dc:creator>
  <cp:lastModifiedBy>Liz</cp:lastModifiedBy>
  <dcterms:created xsi:type="dcterms:W3CDTF">2013-04-02T09:48:20Z</dcterms:created>
  <dcterms:modified xsi:type="dcterms:W3CDTF">2013-04-25T11:14:37Z</dcterms:modified>
</cp:coreProperties>
</file>