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116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105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11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15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13.xml" ContentType="application/vnd.openxmlformats-officedocument.spreadsheetml.externalLink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11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118.xml" ContentType="application/vnd.openxmlformats-officedocument.spreadsheetml.externalLink+xml"/>
  <Override PartName="/xl/worksheets/sheet9.xml" ContentType="application/vnd.openxmlformats-officedocument.spreadsheetml.worksheet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107.xml" ContentType="application/vnd.openxmlformats-officedocument.spreadsheetml.externalLink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1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2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10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7560"/>
  </bookViews>
  <sheets>
    <sheet name="EHS - Monthly Scrap" sheetId="1" r:id="rId1"/>
    <sheet name="EHS - Variance" sheetId="3" r:id="rId2"/>
    <sheet name="EHS - Waste Distribution" sheetId="4" r:id="rId3"/>
    <sheet name="Auto - Monthly Scrap Totals" sheetId="5" r:id="rId4"/>
    <sheet name="Auto - Monthly Graph" sheetId="6" r:id="rId5"/>
    <sheet name="Ext - Monthly Scrap Totals" sheetId="8" r:id="rId6"/>
    <sheet name="Ext - Monthly Graph" sheetId="9" r:id="rId7"/>
    <sheet name="Mold - Monthly Scrap Totals" sheetId="10" r:id="rId8"/>
    <sheet name="Mold - Monthly Graph" sheetId="11" r:id="rId9"/>
    <sheet name="Prod - Shift A" sheetId="12" r:id="rId10"/>
    <sheet name="Prod - Shift B" sheetId="13" r:id="rId11"/>
    <sheet name="Prod - Shift C" sheetId="14" r:id="rId12"/>
    <sheet name="Prod - Total" sheetId="1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</externalReferences>
  <definedNames>
    <definedName name="_xlnm._FilterDatabase" localSheetId="0" hidden="1">'EHS - Monthly Scrap'!$B$1:$D$49</definedName>
    <definedName name="_xlnm._FilterDatabase" localSheetId="9" hidden="1">'Prod - Shift A'!$B$1:$G$1</definedName>
    <definedName name="_xlnm._FilterDatabase" localSheetId="10" hidden="1">'Prod - Shift B'!$B$1:$G$1</definedName>
    <definedName name="_xlnm._FilterDatabase" localSheetId="11" hidden="1">'Prod - Shift C'!$B$1:$G$1</definedName>
    <definedName name="_xlnm._FilterDatabase" localSheetId="12" hidden="1">'Prod - Total'!$B$1:$D$145</definedName>
  </definedNames>
  <calcPr calcId="125725"/>
</workbook>
</file>

<file path=xl/calcChain.xml><?xml version="1.0" encoding="utf-8"?>
<calcChain xmlns="http://schemas.openxmlformats.org/spreadsheetml/2006/main">
  <c r="D2" i="1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F2" i="14"/>
  <c r="F3"/>
  <c r="F4"/>
  <c r="F5"/>
  <c r="F6"/>
  <c r="F7"/>
  <c r="F8"/>
  <c r="F9"/>
  <c r="F10"/>
  <c r="F11"/>
  <c r="F12"/>
  <c r="F13"/>
  <c r="E2" i="13"/>
  <c r="F2" s="1"/>
  <c r="E3"/>
  <c r="F3" s="1"/>
  <c r="E4"/>
  <c r="F4" s="1"/>
  <c r="E5"/>
  <c r="F5" s="1"/>
  <c r="E6"/>
  <c r="F6" s="1"/>
  <c r="E7"/>
  <c r="F7" s="1"/>
  <c r="F8"/>
  <c r="E9"/>
  <c r="F9"/>
  <c r="F10"/>
  <c r="F11"/>
  <c r="F12"/>
  <c r="F13"/>
  <c r="E14"/>
  <c r="F14"/>
  <c r="E15"/>
  <c r="F15"/>
  <c r="E16"/>
  <c r="F16"/>
  <c r="E17"/>
  <c r="F17"/>
  <c r="E18"/>
  <c r="F18" s="1"/>
  <c r="E19"/>
  <c r="F19" s="1"/>
  <c r="E21"/>
  <c r="F21" s="1"/>
  <c r="F22"/>
  <c r="F23"/>
  <c r="F24"/>
  <c r="F25"/>
  <c r="D74"/>
  <c r="E74"/>
  <c r="F74" s="1"/>
  <c r="D75"/>
  <c r="E75"/>
  <c r="F75" s="1"/>
  <c r="D76"/>
  <c r="E76"/>
  <c r="F76"/>
  <c r="D77"/>
  <c r="E77"/>
  <c r="F77" s="1"/>
  <c r="D78"/>
  <c r="E78"/>
  <c r="F78" s="1"/>
  <c r="D79"/>
  <c r="E79"/>
  <c r="F79" s="1"/>
  <c r="D80"/>
  <c r="E80"/>
  <c r="F80" s="1"/>
  <c r="E81"/>
  <c r="F81" s="1"/>
  <c r="F82"/>
  <c r="F83"/>
  <c r="F84"/>
  <c r="F85"/>
  <c r="E110"/>
  <c r="F110" s="1"/>
  <c r="E111"/>
  <c r="F111" s="1"/>
  <c r="E112"/>
  <c r="F112" s="1"/>
  <c r="E113"/>
  <c r="F113" s="1"/>
  <c r="E114"/>
  <c r="F114" s="1"/>
  <c r="F115"/>
  <c r="F116"/>
  <c r="F117"/>
  <c r="F118"/>
  <c r="F119"/>
  <c r="F120"/>
  <c r="F121"/>
  <c r="D2" i="12"/>
  <c r="E2"/>
  <c r="F2" s="1"/>
  <c r="D3"/>
  <c r="E3"/>
  <c r="F3" s="1"/>
  <c r="D4"/>
  <c r="E4"/>
  <c r="F4"/>
  <c r="D5"/>
  <c r="E5"/>
  <c r="F5" s="1"/>
  <c r="D6"/>
  <c r="E6"/>
  <c r="F6"/>
  <c r="D7"/>
  <c r="E7"/>
  <c r="F7"/>
  <c r="D8"/>
  <c r="E8"/>
  <c r="F8"/>
  <c r="D9"/>
  <c r="E9"/>
  <c r="F9"/>
  <c r="F10"/>
  <c r="F11"/>
  <c r="F12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 s="1"/>
  <c r="F22"/>
  <c r="F23"/>
  <c r="F24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F34"/>
  <c r="F35"/>
  <c r="F36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 s="1"/>
  <c r="F44"/>
  <c r="D45"/>
  <c r="E45"/>
  <c r="F45"/>
  <c r="F46"/>
  <c r="F47"/>
  <c r="F48"/>
  <c r="F49"/>
  <c r="F50"/>
  <c r="F51"/>
  <c r="E52"/>
  <c r="F52" s="1"/>
  <c r="E53"/>
  <c r="F53" s="1"/>
  <c r="E54"/>
  <c r="F54" s="1"/>
  <c r="E55"/>
  <c r="F55" s="1"/>
  <c r="E56"/>
  <c r="F56" s="1"/>
  <c r="E57"/>
  <c r="F57" s="1"/>
  <c r="F58"/>
  <c r="F59"/>
  <c r="F60"/>
  <c r="F61"/>
  <c r="D62"/>
  <c r="E62"/>
  <c r="F62"/>
  <c r="D63"/>
  <c r="E63"/>
  <c r="F63" s="1"/>
  <c r="D64"/>
  <c r="E64"/>
  <c r="F64"/>
  <c r="D65"/>
  <c r="E65"/>
  <c r="F65" s="1"/>
  <c r="D66"/>
  <c r="E66"/>
  <c r="F66"/>
  <c r="D67"/>
  <c r="E67"/>
  <c r="F67" s="1"/>
  <c r="F68"/>
  <c r="F69"/>
  <c r="F70"/>
  <c r="F71"/>
  <c r="F72"/>
  <c r="F73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F82"/>
  <c r="F83"/>
  <c r="F84"/>
  <c r="F85"/>
  <c r="F86"/>
  <c r="F87"/>
  <c r="F88"/>
  <c r="F89"/>
  <c r="F90"/>
  <c r="F91"/>
  <c r="F92"/>
  <c r="F93"/>
  <c r="F94"/>
  <c r="F95"/>
  <c r="F96"/>
  <c r="F97"/>
  <c r="E98"/>
  <c r="F98" s="1"/>
  <c r="E99"/>
  <c r="F99" s="1"/>
  <c r="E100"/>
  <c r="F100" s="1"/>
  <c r="E101"/>
  <c r="F101" s="1"/>
  <c r="E102"/>
  <c r="F102" s="1"/>
  <c r="E103"/>
  <c r="F103" s="1"/>
  <c r="E104"/>
  <c r="F104" s="1"/>
  <c r="F105"/>
  <c r="F106"/>
  <c r="F107"/>
  <c r="F108"/>
  <c r="F109"/>
  <c r="F110"/>
  <c r="E111"/>
  <c r="F111" s="1"/>
  <c r="E112"/>
  <c r="F112" s="1"/>
  <c r="E113"/>
  <c r="F113" s="1"/>
  <c r="E114"/>
  <c r="F114" s="1"/>
  <c r="E115"/>
  <c r="F115" s="1"/>
  <c r="E116"/>
  <c r="F116" s="1"/>
  <c r="E117"/>
  <c r="F117" s="1"/>
  <c r="E118"/>
  <c r="F118" s="1"/>
  <c r="F119"/>
  <c r="F120"/>
  <c r="F121"/>
  <c r="D122"/>
  <c r="E122"/>
  <c r="F122" s="1"/>
  <c r="D123"/>
  <c r="E123"/>
  <c r="F123"/>
  <c r="D124"/>
  <c r="E124"/>
  <c r="F124" s="1"/>
  <c r="D125"/>
  <c r="E125"/>
  <c r="F125"/>
  <c r="D126"/>
  <c r="E126"/>
  <c r="F126" s="1"/>
  <c r="D127"/>
  <c r="E127"/>
  <c r="F127"/>
  <c r="D128"/>
  <c r="E128"/>
  <c r="F128" s="1"/>
  <c r="D129"/>
  <c r="E129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C2" i="10" l="1"/>
  <c r="D2"/>
  <c r="E2" s="1"/>
  <c r="C3"/>
  <c r="D3"/>
  <c r="E3"/>
  <c r="C4"/>
  <c r="D4"/>
  <c r="E4" s="1"/>
  <c r="C5"/>
  <c r="D5"/>
  <c r="E5"/>
  <c r="C6"/>
  <c r="D6"/>
  <c r="E6" s="1"/>
  <c r="C7"/>
  <c r="D7"/>
  <c r="E7"/>
  <c r="C8"/>
  <c r="D8"/>
  <c r="E8" s="1"/>
  <c r="C9"/>
  <c r="D9"/>
  <c r="E9"/>
  <c r="C10"/>
  <c r="D10"/>
  <c r="E10" s="1"/>
  <c r="C11"/>
  <c r="D11"/>
  <c r="E11"/>
  <c r="C12"/>
  <c r="D12"/>
  <c r="E12" s="1"/>
  <c r="C13"/>
  <c r="D13"/>
  <c r="E13"/>
  <c r="C2" i="8" l="1"/>
  <c r="D2" s="1"/>
  <c r="C3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2" i="5" l="1"/>
  <c r="C3"/>
  <c r="C4"/>
  <c r="C5"/>
  <c r="C6"/>
  <c r="C7"/>
  <c r="C8"/>
  <c r="C9"/>
  <c r="C10"/>
  <c r="C11"/>
  <c r="C12"/>
  <c r="C13"/>
  <c r="C5" i="3"/>
  <c r="C4"/>
  <c r="C3"/>
  <c r="C2"/>
  <c r="D39" i="1" l="1"/>
  <c r="D40"/>
  <c r="D42"/>
  <c r="D43"/>
  <c r="D44"/>
  <c r="D45"/>
  <c r="D46"/>
  <c r="D47"/>
  <c r="D48"/>
  <c r="D49"/>
  <c r="D38"/>
  <c r="D37"/>
  <c r="D36"/>
  <c r="D35"/>
  <c r="D34"/>
  <c r="D33"/>
  <c r="D32"/>
  <c r="D31"/>
  <c r="D30"/>
  <c r="D29"/>
  <c r="D28"/>
  <c r="D27"/>
  <c r="D26"/>
  <c r="C4" i="4" l="1"/>
  <c r="E4" i="3"/>
  <c r="D4"/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2" i="4" l="1"/>
  <c r="D2" i="3"/>
  <c r="E2"/>
  <c r="C3" i="4"/>
  <c r="D3" i="3"/>
  <c r="E3"/>
  <c r="D41" i="1"/>
  <c r="C5" i="4" s="1"/>
  <c r="E5" i="3" l="1"/>
  <c r="D5"/>
</calcChain>
</file>

<file path=xl/sharedStrings.xml><?xml version="1.0" encoding="utf-8"?>
<sst xmlns="http://schemas.openxmlformats.org/spreadsheetml/2006/main" count="1486" uniqueCount="49">
  <si>
    <t>Month</t>
  </si>
  <si>
    <t>Department</t>
  </si>
  <si>
    <t xml:space="preserve">Total Scrap (kg)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</si>
  <si>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</si>
  <si>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</si>
  <si>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</si>
  <si>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</si>
  <si>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</si>
  <si>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</si>
  <si>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</si>
  <si>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</si>
  <si>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</si>
  <si>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</si>
  <si>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</si>
  <si>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</si>
  <si>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Automation</t>
  </si>
  <si>
    <t>Extrusion</t>
  </si>
  <si>
    <t>Molding</t>
  </si>
  <si>
    <t>Production</t>
  </si>
  <si>
    <t>Variance</t>
  </si>
  <si>
    <t>Standard Deviation</t>
  </si>
  <si>
    <t xml:space="preserve"> </t>
  </si>
  <si>
    <t>Total Scrap First Six Months (kg)</t>
  </si>
  <si>
    <t>Mean</t>
  </si>
  <si>
    <t>Total Scrap (kg)</t>
  </si>
  <si>
    <t>Total Scrap (lb)</t>
  </si>
  <si>
    <t>Runner Scrap (kg)</t>
  </si>
  <si>
    <t>Accumulated Scrap (kg)</t>
  </si>
  <si>
    <t>No records</t>
  </si>
  <si>
    <t>Clintec Micromix</t>
  </si>
  <si>
    <t>Yet to be recorded</t>
  </si>
  <si>
    <t>Clintec Automix</t>
  </si>
  <si>
    <t>Data missing</t>
  </si>
  <si>
    <t>Housing</t>
  </si>
  <si>
    <t>IV 9</t>
  </si>
  <si>
    <t>IV 8</t>
  </si>
  <si>
    <t>IV 7</t>
  </si>
  <si>
    <t>IV 6</t>
  </si>
  <si>
    <t>IV 5</t>
  </si>
  <si>
    <t>IV 4</t>
  </si>
  <si>
    <t>IV 3</t>
  </si>
  <si>
    <t>IV 2</t>
  </si>
  <si>
    <t>IV 1</t>
  </si>
  <si>
    <t>Comments</t>
  </si>
  <si>
    <t>Manufacturing Scrap (kg)</t>
  </si>
  <si>
    <t>Packaging Scrap (kg)</t>
  </si>
  <si>
    <t>Line</t>
  </si>
  <si>
    <t>N/A</t>
  </si>
  <si>
    <t>All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</si>
</sst>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3" fontId="0" fillId="0" borderId="0" xfId="0" applyNumberFormat="1" applyFill="1"/>
    <xf numFmtId="2" fontId="0" fillId="0" borderId="0" xfId="0" applyNumberFormat="1"/>
    <xf numFmtId="43" fontId="0" fillId="3" borderId="0" xfId="0" applyNumberFormat="1" applyFill="1"/>
    <xf numFmtId="0" fontId="0" fillId="0" borderId="0" xfId="0" applyAlignment="1">
      <alignment horizontal="right"/>
    </xf>
    <xf numFmtId="43" fontId="0" fillId="4" borderId="0" xfId="0" applyNumberFormat="1" applyFill="1"/>
    <xf numFmtId="43" fontId="2" fillId="4" borderId="0" xfId="0" applyNumberFormat="1" applyFont="1" applyFill="1"/>
    <xf numFmtId="43" fontId="0" fillId="0" borderId="0" xfId="0" applyNumberFormat="1" applyAlignment="1">
      <alignment horizontal="right"/>
    </xf>
    <xf numFmtId="43" fontId="0" fillId="4" borderId="0" xfId="0" applyNumberFormat="1" applyFill="1" applyAlignment="1">
      <alignment horizontal="right"/>
    </xf>
    <xf numFmtId="43" fontId="2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117" Type="http://schemas.openxmlformats.org/officeDocument/2006/relationships/externalLink" Target="externalLinks/externalLink104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112" Type="http://schemas.openxmlformats.org/officeDocument/2006/relationships/externalLink" Target="externalLinks/externalLink99.xml"/><Relationship Id="rId133" Type="http://schemas.openxmlformats.org/officeDocument/2006/relationships/theme" Target="theme/theme1.xml"/><Relationship Id="rId16" Type="http://schemas.openxmlformats.org/officeDocument/2006/relationships/externalLink" Target="externalLinks/externalLink3.xml"/><Relationship Id="rId107" Type="http://schemas.openxmlformats.org/officeDocument/2006/relationships/externalLink" Target="externalLinks/externalLink9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102" Type="http://schemas.openxmlformats.org/officeDocument/2006/relationships/externalLink" Target="externalLinks/externalLink89.xml"/><Relationship Id="rId123" Type="http://schemas.openxmlformats.org/officeDocument/2006/relationships/externalLink" Target="externalLinks/externalLink110.xml"/><Relationship Id="rId128" Type="http://schemas.openxmlformats.org/officeDocument/2006/relationships/externalLink" Target="externalLinks/externalLink115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100" Type="http://schemas.openxmlformats.org/officeDocument/2006/relationships/externalLink" Target="externalLinks/externalLink87.xml"/><Relationship Id="rId105" Type="http://schemas.openxmlformats.org/officeDocument/2006/relationships/externalLink" Target="externalLinks/externalLink92.xml"/><Relationship Id="rId113" Type="http://schemas.openxmlformats.org/officeDocument/2006/relationships/externalLink" Target="externalLinks/externalLink100.xml"/><Relationship Id="rId118" Type="http://schemas.openxmlformats.org/officeDocument/2006/relationships/externalLink" Target="externalLinks/externalLink105.xml"/><Relationship Id="rId126" Type="http://schemas.openxmlformats.org/officeDocument/2006/relationships/externalLink" Target="externalLinks/externalLink113.xml"/><Relationship Id="rId13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93" Type="http://schemas.openxmlformats.org/officeDocument/2006/relationships/externalLink" Target="externalLinks/externalLink80.xml"/><Relationship Id="rId98" Type="http://schemas.openxmlformats.org/officeDocument/2006/relationships/externalLink" Target="externalLinks/externalLink85.xml"/><Relationship Id="rId121" Type="http://schemas.openxmlformats.org/officeDocument/2006/relationships/externalLink" Target="externalLinks/externalLink10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0.xml"/><Relationship Id="rId108" Type="http://schemas.openxmlformats.org/officeDocument/2006/relationships/externalLink" Target="externalLinks/externalLink95.xml"/><Relationship Id="rId116" Type="http://schemas.openxmlformats.org/officeDocument/2006/relationships/externalLink" Target="externalLinks/externalLink103.xml"/><Relationship Id="rId124" Type="http://schemas.openxmlformats.org/officeDocument/2006/relationships/externalLink" Target="externalLinks/externalLink111.xml"/><Relationship Id="rId129" Type="http://schemas.openxmlformats.org/officeDocument/2006/relationships/externalLink" Target="externalLinks/externalLink116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91" Type="http://schemas.openxmlformats.org/officeDocument/2006/relationships/externalLink" Target="externalLinks/externalLink78.xml"/><Relationship Id="rId96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98.xml"/><Relationship Id="rId132" Type="http://schemas.openxmlformats.org/officeDocument/2006/relationships/externalLink" Target="externalLinks/externalLink1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6" Type="http://schemas.openxmlformats.org/officeDocument/2006/relationships/externalLink" Target="externalLinks/externalLink93.xml"/><Relationship Id="rId114" Type="http://schemas.openxmlformats.org/officeDocument/2006/relationships/externalLink" Target="externalLinks/externalLink101.xml"/><Relationship Id="rId119" Type="http://schemas.openxmlformats.org/officeDocument/2006/relationships/externalLink" Target="externalLinks/externalLink106.xml"/><Relationship Id="rId127" Type="http://schemas.openxmlformats.org/officeDocument/2006/relationships/externalLink" Target="externalLinks/externalLink11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externalLink" Target="externalLinks/externalLink86.xml"/><Relationship Id="rId101" Type="http://schemas.openxmlformats.org/officeDocument/2006/relationships/externalLink" Target="externalLinks/externalLink88.xml"/><Relationship Id="rId122" Type="http://schemas.openxmlformats.org/officeDocument/2006/relationships/externalLink" Target="externalLinks/externalLink109.xml"/><Relationship Id="rId130" Type="http://schemas.openxmlformats.org/officeDocument/2006/relationships/externalLink" Target="externalLinks/externalLink117.xml"/><Relationship Id="rId13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109" Type="http://schemas.openxmlformats.org/officeDocument/2006/relationships/externalLink" Target="externalLinks/externalLink9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97" Type="http://schemas.openxmlformats.org/officeDocument/2006/relationships/externalLink" Target="externalLinks/externalLink84.xml"/><Relationship Id="rId104" Type="http://schemas.openxmlformats.org/officeDocument/2006/relationships/externalLink" Target="externalLinks/externalLink91.xml"/><Relationship Id="rId120" Type="http://schemas.openxmlformats.org/officeDocument/2006/relationships/externalLink" Target="externalLinks/externalLink107.xml"/><Relationship Id="rId125" Type="http://schemas.openxmlformats.org/officeDocument/2006/relationships/externalLink" Target="externalLinks/externalLink11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externalLink" Target="externalLinks/externalLink74.xml"/><Relationship Id="rId110" Type="http://schemas.openxmlformats.org/officeDocument/2006/relationships/externalLink" Target="externalLinks/externalLink97.xml"/><Relationship Id="rId115" Type="http://schemas.openxmlformats.org/officeDocument/2006/relationships/externalLink" Target="externalLinks/externalLink102.xml"/><Relationship Id="rId131" Type="http://schemas.openxmlformats.org/officeDocument/2006/relationships/externalLink" Target="externalLinks/externalLink118.xml"/><Relationship Id="rId136" Type="http://schemas.openxmlformats.org/officeDocument/2006/relationships/calcChain" Target="calcChain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1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Waste Distribution 2010 (Jan-Jul)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'EHS - Waste Distribution'!$B$2:$B$5</c:f>
              <c:strCache>
                <c:ptCount val="4"/>
                <c:pt idx="0">
                  <c:v>Automation</c:v>
                </c:pt>
                <c:pt idx="1">
                  <c:v>Extrusion</c:v>
                </c:pt>
                <c:pt idx="2">
                  <c:v>Molding</c:v>
                </c:pt>
                <c:pt idx="3">
                  <c:v>Production</c:v>
                </c:pt>
              </c:strCache>
            </c:strRef>
          </c:cat>
          <c:val>
            <c:numRef>
              <c:f>'EHS - Waste Distribution'!$C$2:$C$5</c:f>
              <c:numCache>
                <c:formatCode>_(* #,##0.00_);_(* \(#,##0.00\);_(* "-"??_);_(@_)</c:formatCode>
                <c:ptCount val="4"/>
                <c:pt idx="0">
                  <c:v>35239.88670000001</c:v>
                </c:pt>
                <c:pt idx="1">
                  <c:v>19205.745454545449</c:v>
                </c:pt>
                <c:pt idx="2">
                  <c:v>137576.60627120367</c:v>
                </c:pt>
                <c:pt idx="3">
                  <c:v>22967.908871963635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Scrap per Month (Automation)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'Auto - Monthly Scrap Totals'!$C$1</c:f>
              <c:strCache>
                <c:ptCount val="1"/>
                <c:pt idx="0">
                  <c:v>Total Scrap (kg)</c:v>
                </c:pt>
              </c:strCache>
            </c:strRef>
          </c:tx>
          <c:cat>
            <c:strRef>
              <c:f>'Auto - Monthly Scrap Totals'!$B$2:$B$13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'Auto - Monthly Scrap Totals'!$C$2:$C$13</c:f>
              <c:numCache>
                <c:formatCode>_(* #,##0.00_);_(* \(#,##0.00\);_(* "-"??_);_(@_)</c:formatCode>
                <c:ptCount val="12"/>
                <c:pt idx="0">
                  <c:v>268.471</c:v>
                </c:pt>
                <c:pt idx="1">
                  <c:v>7415.655999999999</c:v>
                </c:pt>
                <c:pt idx="2">
                  <c:v>1201.4631999999995</c:v>
                </c:pt>
                <c:pt idx="3">
                  <c:v>6219.951</c:v>
                </c:pt>
                <c:pt idx="4">
                  <c:v>9382.2095000000027</c:v>
                </c:pt>
                <c:pt idx="5">
                  <c:v>1126.759</c:v>
                </c:pt>
                <c:pt idx="6">
                  <c:v>9625.3770000000059</c:v>
                </c:pt>
                <c:pt idx="7">
                  <c:v>1321.9874000000009</c:v>
                </c:pt>
                <c:pt idx="8">
                  <c:v>1871.0970000000004</c:v>
                </c:pt>
                <c:pt idx="9">
                  <c:v>2389.0869999999995</c:v>
                </c:pt>
                <c:pt idx="10">
                  <c:v>5029.7490999999991</c:v>
                </c:pt>
                <c:pt idx="11">
                  <c:v>0</c:v>
                </c:pt>
              </c:numCache>
            </c:numRef>
          </c:val>
        </c:ser>
        <c:shape val="box"/>
        <c:axId val="106939904"/>
        <c:axId val="106941440"/>
        <c:axId val="0"/>
      </c:bar3DChart>
      <c:catAx>
        <c:axId val="106939904"/>
        <c:scaling>
          <c:orientation val="minMax"/>
        </c:scaling>
        <c:axPos val="b"/>
        <c:majorTickMark val="none"/>
        <c:tickLblPos val="nextTo"/>
        <c:crossAx val="106941440"/>
        <c:crosses val="autoZero"/>
        <c:auto val="1"/>
        <c:lblAlgn val="ctr"/>
        <c:lblOffset val="100"/>
      </c:catAx>
      <c:valAx>
        <c:axId val="106941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Scrap</a:t>
                </a:r>
                <a:r>
                  <a:rPr lang="en-US" baseline="0"/>
                  <a:t> (kg)</a:t>
                </a:r>
                <a:endParaRPr lang="en-US"/>
              </a:p>
            </c:rich>
          </c:tx>
          <c:layout/>
        </c:title>
        <c:numFmt formatCode="_(* #,##0.00_);_(* \(#,##0.00\);_(* &quot;-&quot;??_);_(@_)" sourceLinked="1"/>
        <c:majorTickMark val="none"/>
        <c:tickLblPos val="nextTo"/>
        <c:crossAx val="10693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Scrap per Month (Extrusion)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'Ext - Monthly Scrap Totals'!$D$1</c:f>
              <c:strCache>
                <c:ptCount val="1"/>
                <c:pt idx="0">
                  <c:v>Total Scrap (kg)</c:v>
                </c:pt>
              </c:strCache>
            </c:strRef>
          </c:tx>
          <c:cat>
            <c:strRef>
              <c:f>'Ext - Monthly Scrap Totals'!$B$2:$B$13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'Ext - Monthly Scrap Totals'!$D$2:$D$13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110603264"/>
        <c:axId val="110613248"/>
        <c:axId val="0"/>
      </c:bar3DChart>
      <c:catAx>
        <c:axId val="110603264"/>
        <c:scaling>
          <c:orientation val="minMax"/>
        </c:scaling>
        <c:axPos val="b"/>
        <c:majorTickMark val="none"/>
        <c:tickLblPos val="nextTo"/>
        <c:crossAx val="110613248"/>
        <c:crosses val="autoZero"/>
        <c:auto val="1"/>
        <c:lblAlgn val="ctr"/>
        <c:lblOffset val="100"/>
      </c:catAx>
      <c:valAx>
        <c:axId val="110613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Scrap (kg)</a:t>
                </a:r>
                <a:endParaRPr lang="en-US"/>
              </a:p>
            </c:rich>
          </c:tx>
          <c:layout/>
        </c:title>
        <c:numFmt formatCode="_(* #,##0.00_);_(* \(#,##0.00\);_(* &quot;-&quot;??_);_(@_)" sourceLinked="1"/>
        <c:majorTickMark val="none"/>
        <c:tickLblPos val="nextTo"/>
        <c:crossAx val="110603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Scrap per Month (Molding)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'Mold - Monthly Scrap Totals'!$E$1</c:f>
              <c:strCache>
                <c:ptCount val="1"/>
                <c:pt idx="0">
                  <c:v>Total Scrap (kg)</c:v>
                </c:pt>
              </c:strCache>
            </c:strRef>
          </c:tx>
          <c:cat>
            <c:strRef>
              <c:f>'Mold - Monthly Scrap Totals'!$B$2:$B$13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'Mold - Monthly Scrap Totals'!$E$2:$E$13</c:f>
              <c:numCache>
                <c:formatCode>_(* #,##0.00_);_(* \(#,##0.00\);_(* "-"??_);_(@_)</c:formatCode>
                <c:ptCount val="12"/>
                <c:pt idx="0">
                  <c:v>23989.221438099084</c:v>
                </c:pt>
                <c:pt idx="1">
                  <c:v>19435.767465838413</c:v>
                </c:pt>
                <c:pt idx="2">
                  <c:v>17459.535816375002</c:v>
                </c:pt>
                <c:pt idx="3">
                  <c:v>17516.214509375</c:v>
                </c:pt>
                <c:pt idx="4">
                  <c:v>20777.531314039024</c:v>
                </c:pt>
                <c:pt idx="5">
                  <c:v>19339.466041852134</c:v>
                </c:pt>
                <c:pt idx="6">
                  <c:v>19058.869685624999</c:v>
                </c:pt>
                <c:pt idx="7">
                  <c:v>15095.927894880851</c:v>
                </c:pt>
                <c:pt idx="8">
                  <c:v>20001.578336112805</c:v>
                </c:pt>
                <c:pt idx="9">
                  <c:v>21928.677495449694</c:v>
                </c:pt>
                <c:pt idx="10">
                  <c:v>16127.659364375</c:v>
                </c:pt>
                <c:pt idx="11">
                  <c:v>0</c:v>
                </c:pt>
              </c:numCache>
            </c:numRef>
          </c:val>
        </c:ser>
        <c:shape val="box"/>
        <c:axId val="111417984"/>
        <c:axId val="111460736"/>
        <c:axId val="0"/>
      </c:bar3DChart>
      <c:catAx>
        <c:axId val="111417984"/>
        <c:scaling>
          <c:orientation val="minMax"/>
        </c:scaling>
        <c:axPos val="b"/>
        <c:majorTickMark val="none"/>
        <c:tickLblPos val="nextTo"/>
        <c:crossAx val="111460736"/>
        <c:crosses val="autoZero"/>
        <c:auto val="1"/>
        <c:lblAlgn val="ctr"/>
        <c:lblOffset val="100"/>
      </c:catAx>
      <c:valAx>
        <c:axId val="111460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Scrap (kg)</a:t>
                </a:r>
                <a:endParaRPr lang="en-US"/>
              </a:p>
            </c:rich>
          </c:tx>
          <c:layout/>
        </c:title>
        <c:numFmt formatCode="_(* #,##0.00_);_(* \(#,##0.00\);_(* &quot;-&quot;??_);_(@_)" sourceLinked="1"/>
        <c:majorTickMark val="none"/>
        <c:tickLblPos val="nextTo"/>
        <c:crossAx val="111417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0</xdr:rowOff>
    </xdr:from>
    <xdr:to>
      <xdr:col>7</xdr:col>
      <xdr:colOff>28575</xdr:colOff>
      <xdr:row>20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28575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38100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QP\Tool\Autom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Setiembre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Celda%20de%20Junio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Celda%20de%20Mayo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Abril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Marzo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Febrero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Enero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AGOSTO\Nuevo%20template%20Celdas%202010%20AGOSTO%20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JUNIO\Nuevo%20template%20Celdas%202010%20JUNI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MAYO\Nuevo%20template%20Celdas%202010%20MAYO%20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ABRIL\Nuevo%20template%20Celdas%202010%20Abril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Agosto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MARZO\Nuevo%20template%20Celdas%202010%20Marzo%20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FEBRERO\Nuevo%20template%20Celdas%202010%20Febrero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2\ENERO\Nuevo%20template%20Celdas%202010%20ENERO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AGOSTO\Nuevo%20template%20Celdas%202010%20AGOSTO%20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JUNIO\Nuevo%20template%20Celdas%202010%20JUNIO%20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MAYO\Celdas%202010-Abril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ABRIL\Celdas%202010-Abril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MARZO\Celdas%202010-Marzo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FEBRERO\Celdas%202010-Febrero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1\ENERO\Celdas%202010-Ene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Juli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Jun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May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Abri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Marz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Febrer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Ener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8.Agosto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QP\Tool\Extrusi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7.Juli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6.Juni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5.%20May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4.Abri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3.Marz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2.Febrer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Clintec\Automix\1.Ener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Setiembrexlsx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Agostoxlsx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Julio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QP\Tool\Molding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Junioxlsx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Mayoxlsx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Abrilxlsx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Marzooxlsx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Housing\Celda%20Febreroxlsx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7.Celdas_Julio\7.%20Celdas%20Julio%20201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6.Celdas_Junio\5.%20Celdas%20Juniio%20201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5.Celdas_Mayo\5.%20Celdas%20Mayo%20201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4.Celdas_Abril\4.%20Celdas%20Abril%20201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3.Celdas_Marzo\3.%20Celdas%20Marzo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QP\Tool\Productio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2.Celdas_febrero\1.%20Celdas%20Febrero%20201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9\1.Celdas_enero\1.%20Celdas%20Enero%20201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Agosto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Julio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Junio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Mayo%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Abril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Marzo%2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Febrer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7\Celda%20Ener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Automatizacion\Controles\Controles%202010\PDCA\Material%20para%20reciclar\Scrap%20para%20reciclar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Junio%20%202010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Mayo%202010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Abril%20%202010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Marzo%20%202010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FEBRERO%20%202010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6\Celdas\Enero%20%20201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Agosto\4.Agosto%202010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Julio\4.Julio%202010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6_Junio\4.Juni%202010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5.Mayo.xlsx1.xlsx2.xlsx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&#225;sticos&amp;Automatizaci&#243;n\Extrusi&#243;n\Extrusi&#243;n%20(%20N%20)\Desempe&#241;o%20Extrusi&#243;n%202010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4.Abril%202010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5\3.Marzo%202010.xlsx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8.Celda%20Agosto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6.%20CeldasJunio%202010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5-Celda%20Mayo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4-Celda%20Abril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3-Celda%20Marzo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2-Celda%20Febrero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4\1.Celda%20enero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8.Celda%20Agos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Diciembre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7.Celda%20julio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6.Celda%20junio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5.Celda%20mayo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4.Celda%20abril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3.Celda%20marzo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2.Celda%20febrero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3\1.Celda%20enero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Ago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Jul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Ju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Noviembre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May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Abr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Mar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Feb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2\Celdas%20%20Ene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Agost%20201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Jul%20201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Jun%20201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May%2020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Abril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&#225;sticos&amp;Automatizaci&#243;n\Moldeo\Reporte%20diario%20Moldeo\2010\Octubre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Marz%20201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Feb%20201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A\IV1\Celda%20Ene%20201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Housing\MAYO\Nuevo%20template%20Celdas%202010%20MAYO%20HSG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Housing\ABRIL\Nuevo%20template%20Celdas%202010%20ABRIL%20HSG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Housing\MARZO\Nuevo%20template%20Celdas%202010%20MARZO%20HSG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Housing\FEBRERO\Nuevo%20template%20Celdas%202010%20FEBRERO%20HSG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Housing\ENERO\Nuevo%20template%20Celdas%202010%20ENERO%20HSG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Agosto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quiposQLP\PWT\Celdas\2010\Turno%20B\IV7\Copy%20of%20Celda%20de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rap Totals"/>
      <sheetName val="Monthly Graph"/>
    </sheetNames>
    <sheetDataSet>
      <sheetData sheetId="0">
        <row r="2">
          <cell r="C2">
            <v>268.471</v>
          </cell>
        </row>
        <row r="3">
          <cell r="C3">
            <v>7415.655999999999</v>
          </cell>
        </row>
        <row r="4">
          <cell r="C4">
            <v>1201.4631999999995</v>
          </cell>
        </row>
        <row r="5">
          <cell r="C5">
            <v>6219.951</v>
          </cell>
        </row>
        <row r="6">
          <cell r="C6">
            <v>9382.2095000000027</v>
          </cell>
        </row>
        <row r="7">
          <cell r="C7">
            <v>1126.759</v>
          </cell>
        </row>
        <row r="8">
          <cell r="C8">
            <v>9625.3770000000059</v>
          </cell>
        </row>
        <row r="9">
          <cell r="C9">
            <v>1321.9874000000009</v>
          </cell>
        </row>
        <row r="10">
          <cell r="C10">
            <v>1871.0970000000004</v>
          </cell>
        </row>
        <row r="11">
          <cell r="C11">
            <v>2389.0869999999995</v>
          </cell>
        </row>
        <row r="12">
          <cell r="C12">
            <v>5029.7490999999991</v>
          </cell>
        </row>
        <row r="13">
          <cell r="C13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6">
          <cell r="BP46">
            <v>18315.486336112805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7">
          <cell r="BL47">
            <v>1686.0920000000001</v>
          </cell>
        </row>
      </sheetData>
      <sheetData sheetId="44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Iniciativa 4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9">
          <cell r="D9">
            <v>9.3000000000000007</v>
          </cell>
          <cell r="E9">
            <v>17.3</v>
          </cell>
          <cell r="F9">
            <v>13.9</v>
          </cell>
          <cell r="G9">
            <v>0</v>
          </cell>
          <cell r="H9">
            <v>0</v>
          </cell>
          <cell r="I9">
            <v>0</v>
          </cell>
          <cell r="J9">
            <v>7.9</v>
          </cell>
          <cell r="K9">
            <v>49</v>
          </cell>
          <cell r="L9">
            <v>14.8</v>
          </cell>
          <cell r="M9">
            <v>24.9</v>
          </cell>
          <cell r="N9">
            <v>24.3</v>
          </cell>
          <cell r="O9">
            <v>11.9</v>
          </cell>
          <cell r="P9">
            <v>13.7</v>
          </cell>
          <cell r="Q9">
            <v>34.200000000000003</v>
          </cell>
          <cell r="R9">
            <v>14</v>
          </cell>
          <cell r="S9">
            <v>12</v>
          </cell>
          <cell r="T9">
            <v>9.6999999999999993</v>
          </cell>
          <cell r="U9">
            <v>12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</sheetData>
      <sheetData sheetId="4" refreshError="1"/>
      <sheetData sheetId="5">
        <row r="9">
          <cell r="L9">
            <v>92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Iniciativa 1"/>
      <sheetName val="Iniciativa 2"/>
      <sheetName val="Iniciativa 3"/>
      <sheetName val="Iniciativa 4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15.3</v>
          </cell>
          <cell r="G9">
            <v>11.5</v>
          </cell>
          <cell r="H9">
            <v>17</v>
          </cell>
          <cell r="I9">
            <v>16.399999999999999</v>
          </cell>
          <cell r="J9">
            <v>0</v>
          </cell>
          <cell r="K9">
            <v>0</v>
          </cell>
          <cell r="L9">
            <v>13.5</v>
          </cell>
          <cell r="M9">
            <v>14.5</v>
          </cell>
          <cell r="N9">
            <v>23.5</v>
          </cell>
          <cell r="O9">
            <v>29.8</v>
          </cell>
          <cell r="P9">
            <v>11.6</v>
          </cell>
          <cell r="Q9">
            <v>27</v>
          </cell>
          <cell r="R9">
            <v>13.6</v>
          </cell>
          <cell r="S9">
            <v>15</v>
          </cell>
          <cell r="T9">
            <v>16</v>
          </cell>
          <cell r="U9">
            <v>15</v>
          </cell>
          <cell r="V9">
            <v>16</v>
          </cell>
          <cell r="W9">
            <v>8.3000000000000007</v>
          </cell>
          <cell r="X9">
            <v>14.8</v>
          </cell>
          <cell r="Y9">
            <v>12.3</v>
          </cell>
          <cell r="Z9">
            <v>14.8</v>
          </cell>
          <cell r="AA9">
            <v>12.3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</sheetData>
      <sheetData sheetId="4" refreshError="1"/>
      <sheetData sheetId="5">
        <row r="9">
          <cell r="K9">
            <v>16.64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Heroes de calidad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15.6</v>
          </cell>
          <cell r="I9">
            <v>43.8</v>
          </cell>
          <cell r="J9">
            <v>17.100000000000001</v>
          </cell>
          <cell r="K9">
            <v>16.399999999999999</v>
          </cell>
          <cell r="L9">
            <v>9.1</v>
          </cell>
          <cell r="M9">
            <v>28.4</v>
          </cell>
          <cell r="N9">
            <v>12</v>
          </cell>
          <cell r="O9">
            <v>13.7</v>
          </cell>
          <cell r="P9">
            <v>28</v>
          </cell>
          <cell r="Q9">
            <v>24</v>
          </cell>
          <cell r="R9">
            <v>6</v>
          </cell>
          <cell r="S9">
            <v>29.1</v>
          </cell>
          <cell r="T9">
            <v>15.8</v>
          </cell>
          <cell r="U9">
            <v>29.1</v>
          </cell>
          <cell r="V9">
            <v>15.8</v>
          </cell>
          <cell r="W9">
            <v>17.3</v>
          </cell>
          <cell r="X9">
            <v>12.6</v>
          </cell>
          <cell r="Y9">
            <v>13</v>
          </cell>
          <cell r="Z9">
            <v>12.6</v>
          </cell>
          <cell r="AA9">
            <v>13</v>
          </cell>
          <cell r="AB9">
            <v>26</v>
          </cell>
          <cell r="AC9">
            <v>26</v>
          </cell>
          <cell r="AD9">
            <v>34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>
        <row r="9">
          <cell r="J9">
            <v>175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Iniciativa 1"/>
      <sheetName val="Iniciativa 2"/>
      <sheetName val="iniciativa 3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16.899999999999999</v>
          </cell>
          <cell r="F9">
            <v>48.5</v>
          </cell>
          <cell r="G9">
            <v>38.799999999999997</v>
          </cell>
          <cell r="H9">
            <v>0</v>
          </cell>
          <cell r="I9">
            <v>0</v>
          </cell>
          <cell r="J9">
            <v>0</v>
          </cell>
          <cell r="K9">
            <v>21</v>
          </cell>
          <cell r="L9">
            <v>16</v>
          </cell>
          <cell r="M9">
            <v>14.5</v>
          </cell>
          <cell r="N9">
            <v>12.4</v>
          </cell>
          <cell r="O9">
            <v>0</v>
          </cell>
          <cell r="P9">
            <v>8.1999999999999993</v>
          </cell>
          <cell r="Q9">
            <v>13</v>
          </cell>
          <cell r="S9">
            <v>17.2</v>
          </cell>
          <cell r="U9">
            <v>27</v>
          </cell>
          <cell r="V9">
            <v>37.9</v>
          </cell>
          <cell r="W9">
            <v>22</v>
          </cell>
          <cell r="X9">
            <v>18</v>
          </cell>
          <cell r="Y9">
            <v>20</v>
          </cell>
          <cell r="Z9">
            <v>0</v>
          </cell>
          <cell r="AA9">
            <v>38</v>
          </cell>
          <cell r="AB9">
            <v>20.399999999999999</v>
          </cell>
          <cell r="AC9">
            <v>12</v>
          </cell>
          <cell r="AD9">
            <v>13</v>
          </cell>
          <cell r="AE9">
            <v>0</v>
          </cell>
          <cell r="AF9">
            <v>34</v>
          </cell>
          <cell r="AG9">
            <v>0</v>
          </cell>
        </row>
      </sheetData>
      <sheetData sheetId="4" refreshError="1"/>
      <sheetData sheetId="5">
        <row r="9">
          <cell r="I9">
            <v>209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Iniciativa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12</v>
          </cell>
          <cell r="E9">
            <v>18</v>
          </cell>
          <cell r="F9">
            <v>8.5</v>
          </cell>
          <cell r="G9">
            <v>14.84</v>
          </cell>
          <cell r="H9">
            <v>17.25</v>
          </cell>
          <cell r="I9">
            <v>19</v>
          </cell>
          <cell r="K9">
            <v>10.8</v>
          </cell>
          <cell r="L9">
            <v>10.7</v>
          </cell>
          <cell r="M9">
            <v>22</v>
          </cell>
          <cell r="N9">
            <v>25.87</v>
          </cell>
          <cell r="O9">
            <v>27</v>
          </cell>
          <cell r="P9">
            <v>5</v>
          </cell>
          <cell r="Q9">
            <v>14.88</v>
          </cell>
          <cell r="S9">
            <v>34</v>
          </cell>
          <cell r="V9">
            <v>20.83</v>
          </cell>
          <cell r="X9">
            <v>18</v>
          </cell>
          <cell r="Y9">
            <v>20</v>
          </cell>
          <cell r="Z9">
            <v>6.51</v>
          </cell>
          <cell r="AA9">
            <v>12.33</v>
          </cell>
          <cell r="AG9">
            <v>18</v>
          </cell>
        </row>
      </sheetData>
      <sheetData sheetId="4" refreshError="1"/>
      <sheetData sheetId="5" refreshError="1">
        <row r="9">
          <cell r="H9">
            <v>17.5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Mes en curso</v>
          </cell>
        </row>
      </sheetData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16</v>
          </cell>
          <cell r="H9">
            <v>15.4</v>
          </cell>
          <cell r="I9">
            <v>3.5</v>
          </cell>
          <cell r="J9">
            <v>18</v>
          </cell>
          <cell r="K9">
            <v>18</v>
          </cell>
          <cell r="L9">
            <v>10</v>
          </cell>
          <cell r="M9">
            <v>0</v>
          </cell>
          <cell r="N9">
            <v>14</v>
          </cell>
          <cell r="O9">
            <v>14</v>
          </cell>
          <cell r="P9">
            <v>11.5</v>
          </cell>
          <cell r="Q9">
            <v>17.3</v>
          </cell>
          <cell r="S9">
            <v>11.8</v>
          </cell>
          <cell r="U9">
            <v>17.8</v>
          </cell>
          <cell r="V9">
            <v>4.5</v>
          </cell>
          <cell r="W9">
            <v>12</v>
          </cell>
          <cell r="X9">
            <v>18</v>
          </cell>
          <cell r="Y9">
            <v>20</v>
          </cell>
          <cell r="Z9">
            <v>0</v>
          </cell>
          <cell r="AA9">
            <v>14</v>
          </cell>
          <cell r="AG9">
            <v>14</v>
          </cell>
        </row>
      </sheetData>
      <sheetData sheetId="4" refreshError="1"/>
      <sheetData sheetId="5">
        <row r="9">
          <cell r="G9">
            <v>89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</sheetNames>
    <sheetDataSet>
      <sheetData sheetId="0" refreshError="1"/>
      <sheetData sheetId="1" refreshError="1"/>
      <sheetData sheetId="2" refreshError="1"/>
      <sheetData sheetId="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</sheetNames>
    <sheetDataSet>
      <sheetData sheetId="0" refreshError="1"/>
      <sheetData sheetId="1" refreshError="1"/>
      <sheetData sheetId="2" refreshError="1"/>
      <sheetData sheetId="3">
        <row r="9">
          <cell r="E9">
            <v>36.630000000000003</v>
          </cell>
          <cell r="F9">
            <v>46.97</v>
          </cell>
          <cell r="G9">
            <v>41.99</v>
          </cell>
          <cell r="H9">
            <v>48.62</v>
          </cell>
          <cell r="I9">
            <v>43.23</v>
          </cell>
          <cell r="J9">
            <v>0</v>
          </cell>
          <cell r="K9">
            <v>50.82</v>
          </cell>
          <cell r="L9">
            <v>0</v>
          </cell>
          <cell r="M9">
            <v>44.24</v>
          </cell>
          <cell r="N9">
            <v>43.46</v>
          </cell>
          <cell r="O9">
            <v>49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</sheetNames>
    <sheetDataSet>
      <sheetData sheetId="0" refreshError="1"/>
      <sheetData sheetId="1" refreshError="1"/>
      <sheetData sheetId="2" refreshError="1"/>
      <sheetData sheetId="3">
        <row r="9">
          <cell r="E9">
            <v>0</v>
          </cell>
          <cell r="F9">
            <v>0</v>
          </cell>
          <cell r="G9">
            <v>4.57</v>
          </cell>
          <cell r="H9">
            <v>3.38</v>
          </cell>
          <cell r="I9">
            <v>5.07</v>
          </cell>
          <cell r="J9">
            <v>3.45</v>
          </cell>
          <cell r="K9">
            <v>5.69</v>
          </cell>
          <cell r="L9">
            <v>5.93</v>
          </cell>
          <cell r="M9">
            <v>0</v>
          </cell>
          <cell r="N9">
            <v>3.67</v>
          </cell>
          <cell r="O9">
            <v>4.6100000000000003</v>
          </cell>
          <cell r="P9">
            <v>4.8099999999999996</v>
          </cell>
          <cell r="Q9">
            <v>1.92</v>
          </cell>
          <cell r="R9">
            <v>4.5199999999999996</v>
          </cell>
          <cell r="S9">
            <v>4.5</v>
          </cell>
          <cell r="T9">
            <v>0</v>
          </cell>
          <cell r="U9">
            <v>5.93</v>
          </cell>
          <cell r="V9">
            <v>6.29</v>
          </cell>
          <cell r="W9">
            <v>5.7949999999999999</v>
          </cell>
          <cell r="X9">
            <v>8.69</v>
          </cell>
          <cell r="Y9">
            <v>4.8099999999999996</v>
          </cell>
          <cell r="Z9">
            <v>9.0500000000000007</v>
          </cell>
          <cell r="AA9">
            <v>0</v>
          </cell>
          <cell r="AB9">
            <v>8.0500000000000007</v>
          </cell>
          <cell r="AC9">
            <v>6.77</v>
          </cell>
          <cell r="AD9">
            <v>7.25</v>
          </cell>
          <cell r="AE9">
            <v>6.03</v>
          </cell>
          <cell r="AF9">
            <v>6.7</v>
          </cell>
          <cell r="AG9">
            <v>6.07</v>
          </cell>
          <cell r="AH9">
            <v>0</v>
          </cell>
          <cell r="AI9">
            <v>4.9400000000000004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4.38</v>
          </cell>
          <cell r="J9">
            <v>4.55</v>
          </cell>
          <cell r="K9">
            <v>4.4400000000000004</v>
          </cell>
          <cell r="L9">
            <v>4.2</v>
          </cell>
          <cell r="M9">
            <v>4.21</v>
          </cell>
          <cell r="N9">
            <v>6.58</v>
          </cell>
          <cell r="O9">
            <v>0</v>
          </cell>
          <cell r="P9">
            <v>4</v>
          </cell>
          <cell r="Q9">
            <v>5</v>
          </cell>
          <cell r="R9">
            <v>6.6</v>
          </cell>
          <cell r="S9">
            <v>5</v>
          </cell>
          <cell r="T9">
            <v>9.91</v>
          </cell>
          <cell r="U9">
            <v>8.2899999999999991</v>
          </cell>
          <cell r="V9">
            <v>0</v>
          </cell>
          <cell r="W9">
            <v>4.1900000000000004</v>
          </cell>
          <cell r="X9">
            <v>5.45</v>
          </cell>
          <cell r="Y9">
            <v>6.77</v>
          </cell>
          <cell r="Z9">
            <v>5.96</v>
          </cell>
          <cell r="AA9">
            <v>2.35</v>
          </cell>
          <cell r="AB9">
            <v>6.04</v>
          </cell>
          <cell r="AC9">
            <v>0</v>
          </cell>
          <cell r="AD9">
            <v>2.67</v>
          </cell>
          <cell r="AE9">
            <v>5.93</v>
          </cell>
          <cell r="AF9">
            <v>5.62</v>
          </cell>
          <cell r="AG9">
            <v>5.5</v>
          </cell>
          <cell r="AH9">
            <v>0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13433.385894880852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8">
          <cell r="BL38">
            <v>1662.5419999999999</v>
          </cell>
        </row>
      </sheetData>
      <sheetData sheetId="44"/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8.4700000000000006</v>
          </cell>
          <cell r="F9">
            <v>5.29</v>
          </cell>
          <cell r="G9">
            <v>5.28</v>
          </cell>
          <cell r="H9">
            <v>5.05</v>
          </cell>
          <cell r="I9">
            <v>5.08</v>
          </cell>
          <cell r="J9">
            <v>9.19</v>
          </cell>
          <cell r="K9">
            <v>0</v>
          </cell>
          <cell r="L9">
            <v>3.86</v>
          </cell>
          <cell r="M9">
            <v>3.81</v>
          </cell>
          <cell r="N9">
            <v>4.1829999999999998</v>
          </cell>
          <cell r="O9">
            <v>6.43</v>
          </cell>
          <cell r="P9">
            <v>4.53</v>
          </cell>
          <cell r="Q9">
            <v>5.8</v>
          </cell>
          <cell r="R9">
            <v>0</v>
          </cell>
          <cell r="S9">
            <v>6.78</v>
          </cell>
          <cell r="T9">
            <v>4.87</v>
          </cell>
          <cell r="U9">
            <v>4.95</v>
          </cell>
          <cell r="V9">
            <v>6.32</v>
          </cell>
          <cell r="W9">
            <v>5.21</v>
          </cell>
          <cell r="X9">
            <v>0</v>
          </cell>
          <cell r="Y9">
            <v>0</v>
          </cell>
          <cell r="Z9">
            <v>8.65</v>
          </cell>
          <cell r="AA9">
            <v>6.93</v>
          </cell>
          <cell r="AB9">
            <v>11.22</v>
          </cell>
          <cell r="AC9">
            <v>13.7</v>
          </cell>
          <cell r="AD9">
            <v>14.12</v>
          </cell>
          <cell r="AE9">
            <v>8.92</v>
          </cell>
          <cell r="AF9">
            <v>0</v>
          </cell>
          <cell r="AG9">
            <v>6.85</v>
          </cell>
          <cell r="AH9">
            <v>6.76</v>
          </cell>
          <cell r="AI9">
            <v>3.17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7.83</v>
          </cell>
          <cell r="F9">
            <v>3.64</v>
          </cell>
          <cell r="G9">
            <v>4.76</v>
          </cell>
          <cell r="H9">
            <v>3.76</v>
          </cell>
          <cell r="I9">
            <v>8.6</v>
          </cell>
          <cell r="J9">
            <v>5.9450000000000003</v>
          </cell>
          <cell r="K9">
            <v>0</v>
          </cell>
          <cell r="L9">
            <v>4.6340000000000003</v>
          </cell>
          <cell r="M9">
            <v>3.77</v>
          </cell>
          <cell r="N9">
            <v>5.61</v>
          </cell>
          <cell r="O9">
            <v>11.005000000000001</v>
          </cell>
          <cell r="P9">
            <v>7.7149999999999999</v>
          </cell>
          <cell r="Q9">
            <v>7.39</v>
          </cell>
          <cell r="R9">
            <v>0</v>
          </cell>
          <cell r="S9">
            <v>4.91</v>
          </cell>
          <cell r="T9">
            <v>6.7</v>
          </cell>
          <cell r="U9">
            <v>5.7</v>
          </cell>
          <cell r="V9">
            <v>7.3</v>
          </cell>
          <cell r="W9">
            <v>7.62</v>
          </cell>
          <cell r="X9">
            <v>3.49</v>
          </cell>
          <cell r="Y9">
            <v>0</v>
          </cell>
          <cell r="Z9">
            <v>2.63</v>
          </cell>
          <cell r="AA9">
            <v>6.59</v>
          </cell>
          <cell r="AB9">
            <v>5.62</v>
          </cell>
          <cell r="AC9">
            <v>5.01</v>
          </cell>
          <cell r="AD9">
            <v>3.51</v>
          </cell>
          <cell r="AE9">
            <v>4.97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4.92</v>
          </cell>
          <cell r="J9">
            <v>1.44</v>
          </cell>
          <cell r="K9">
            <v>3.5</v>
          </cell>
          <cell r="L9">
            <v>0</v>
          </cell>
          <cell r="M9">
            <v>1.1599999999999999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3.21</v>
          </cell>
          <cell r="X9">
            <v>8.52</v>
          </cell>
          <cell r="Y9">
            <v>2.89</v>
          </cell>
          <cell r="Z9">
            <v>9.49</v>
          </cell>
          <cell r="AA9">
            <v>0</v>
          </cell>
          <cell r="AB9">
            <v>0</v>
          </cell>
          <cell r="AC9">
            <v>7.05</v>
          </cell>
          <cell r="AD9">
            <v>8.99</v>
          </cell>
          <cell r="AE9">
            <v>8.77</v>
          </cell>
          <cell r="AF9">
            <v>7.05</v>
          </cell>
          <cell r="AG9">
            <v>6.5</v>
          </cell>
          <cell r="AH9">
            <v>6.49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INICIATIVA"/>
      <sheetName val="INICIATIVA2"/>
      <sheetName val="INICIATIVA3"/>
    </sheetNames>
    <sheetDataSet>
      <sheetData sheetId="0" refreshError="1"/>
      <sheetData sheetId="1" refreshError="1"/>
      <sheetData sheetId="2" refreshError="1"/>
      <sheetData sheetId="3">
        <row r="9">
          <cell r="E9">
            <v>51.96</v>
          </cell>
          <cell r="F9">
            <v>64.06</v>
          </cell>
          <cell r="G9">
            <v>57.33</v>
          </cell>
          <cell r="H9">
            <v>71.209999999999994</v>
          </cell>
          <cell r="I9">
            <v>54.39</v>
          </cell>
          <cell r="J9">
            <v>0</v>
          </cell>
          <cell r="K9">
            <v>53.73</v>
          </cell>
          <cell r="L9">
            <v>56.01</v>
          </cell>
          <cell r="M9">
            <v>63.66</v>
          </cell>
          <cell r="N9">
            <v>23.66</v>
          </cell>
          <cell r="O9">
            <v>17.16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calidad"/>
      <sheetName val="Héroes de Calidad"/>
      <sheetName val="Grafico defectos proceso "/>
      <sheetName val="Grafico PRR"/>
      <sheetName val="Grafico accidentes"/>
      <sheetName val="Grafico incidentes"/>
      <sheetName val="Mejor Línea Diaria"/>
      <sheetName val="Iniciativa"/>
      <sheetName val="Iniciativa 2"/>
      <sheetName val="Iniciativa 3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41.1</v>
          </cell>
          <cell r="I5">
            <v>57.4</v>
          </cell>
          <cell r="J5">
            <v>20.9</v>
          </cell>
          <cell r="K5">
            <v>21.8</v>
          </cell>
          <cell r="L5">
            <v>17.3</v>
          </cell>
          <cell r="M5">
            <v>20.399999999999999</v>
          </cell>
          <cell r="N5">
            <v>0</v>
          </cell>
          <cell r="O5">
            <v>17.100000000000001</v>
          </cell>
          <cell r="P5">
            <v>20.100000000000001</v>
          </cell>
          <cell r="Q5">
            <v>16.399999999999999</v>
          </cell>
          <cell r="R5">
            <v>27.1</v>
          </cell>
          <cell r="S5">
            <v>22.5</v>
          </cell>
          <cell r="T5">
            <v>20.3</v>
          </cell>
          <cell r="U5">
            <v>0</v>
          </cell>
          <cell r="V5">
            <v>40</v>
          </cell>
          <cell r="W5">
            <v>22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calidad"/>
      <sheetName val="Héroes de Calidad"/>
      <sheetName val="Grafico defectos proceso "/>
      <sheetName val="Grafico PRR"/>
      <sheetName val="Grafico accidentes"/>
      <sheetName val="Grafico incidentes"/>
      <sheetName val="Mejor Línea Diaria"/>
      <sheetName val="Iniciativa"/>
      <sheetName val="Iniciativa 2"/>
      <sheetName val="Iniciativa 3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41.1</v>
          </cell>
          <cell r="I5">
            <v>57.4</v>
          </cell>
          <cell r="J5">
            <v>20.9</v>
          </cell>
          <cell r="K5">
            <v>21.8</v>
          </cell>
          <cell r="L5">
            <v>17.3</v>
          </cell>
          <cell r="M5">
            <v>20.399999999999999</v>
          </cell>
          <cell r="N5">
            <v>0</v>
          </cell>
          <cell r="O5">
            <v>17.100000000000001</v>
          </cell>
          <cell r="P5">
            <v>20.100000000000001</v>
          </cell>
          <cell r="Q5">
            <v>16.399999999999999</v>
          </cell>
          <cell r="R5">
            <v>27.1</v>
          </cell>
          <cell r="S5">
            <v>22.5</v>
          </cell>
          <cell r="T5">
            <v>20.3</v>
          </cell>
          <cell r="U5">
            <v>0</v>
          </cell>
          <cell r="V5">
            <v>40</v>
          </cell>
          <cell r="W5">
            <v>22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calidad"/>
      <sheetName val="Héroes de Calidad"/>
      <sheetName val="Grafico defectos proceso "/>
      <sheetName val="Grafico PRR"/>
      <sheetName val="Grafico accidentes"/>
      <sheetName val="Grafico incidentes"/>
      <sheetName val="Mejor Línea Diaria"/>
      <sheetName val="Iniciativa"/>
      <sheetName val="Iniciativa 2"/>
      <sheetName val="Iniciativa 3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39</v>
          </cell>
          <cell r="E5">
            <v>27</v>
          </cell>
          <cell r="F5">
            <v>22</v>
          </cell>
          <cell r="G5">
            <v>8</v>
          </cell>
          <cell r="H5">
            <v>16</v>
          </cell>
          <cell r="I5">
            <v>10.5</v>
          </cell>
          <cell r="J5">
            <v>0</v>
          </cell>
          <cell r="K5">
            <v>28</v>
          </cell>
          <cell r="L5">
            <v>31</v>
          </cell>
          <cell r="M5">
            <v>18</v>
          </cell>
          <cell r="N5">
            <v>16</v>
          </cell>
          <cell r="O5">
            <v>21</v>
          </cell>
          <cell r="P5">
            <v>20</v>
          </cell>
          <cell r="Q5">
            <v>0</v>
          </cell>
          <cell r="R5">
            <v>28</v>
          </cell>
          <cell r="S5">
            <v>39</v>
          </cell>
          <cell r="T5">
            <v>40</v>
          </cell>
          <cell r="U5">
            <v>28</v>
          </cell>
          <cell r="V5">
            <v>32</v>
          </cell>
          <cell r="W5">
            <v>36</v>
          </cell>
          <cell r="X5">
            <v>0</v>
          </cell>
          <cell r="Y5">
            <v>21.1</v>
          </cell>
          <cell r="Z5">
            <v>15.4</v>
          </cell>
          <cell r="AA5">
            <v>28.4</v>
          </cell>
          <cell r="AB5">
            <v>21.3</v>
          </cell>
          <cell r="AC5">
            <v>21.1</v>
          </cell>
          <cell r="AD5">
            <v>18.8</v>
          </cell>
          <cell r="AE5">
            <v>0</v>
          </cell>
          <cell r="AF5">
            <v>27.4</v>
          </cell>
          <cell r="AG5">
            <v>33.299999999999997</v>
          </cell>
          <cell r="AH5">
            <v>29.3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calidad"/>
      <sheetName val="Héroes de Calidad"/>
      <sheetName val="Grafico defectos proceso "/>
      <sheetName val="Grafico PRR"/>
      <sheetName val="Grafico accidentes"/>
      <sheetName val="Grafico incidentes"/>
      <sheetName val="Mejor Línea Diaria"/>
      <sheetName val="Iniciativa"/>
      <sheetName val="Iniciativa 2"/>
      <sheetName val="Iniciativa 3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14</v>
          </cell>
          <cell r="E5">
            <v>17</v>
          </cell>
          <cell r="F5">
            <v>14.4</v>
          </cell>
          <cell r="G5">
            <v>16.899999999999999</v>
          </cell>
          <cell r="H5">
            <v>13.79</v>
          </cell>
          <cell r="I5">
            <v>16.899999999999999</v>
          </cell>
          <cell r="J5">
            <v>0</v>
          </cell>
          <cell r="K5">
            <v>28</v>
          </cell>
          <cell r="L5">
            <v>21</v>
          </cell>
          <cell r="M5">
            <v>20</v>
          </cell>
          <cell r="N5">
            <v>15.6</v>
          </cell>
          <cell r="O5">
            <v>20.6</v>
          </cell>
          <cell r="P5">
            <v>21.7</v>
          </cell>
          <cell r="Q5">
            <v>0</v>
          </cell>
          <cell r="R5">
            <v>18</v>
          </cell>
          <cell r="S5">
            <v>15.1</v>
          </cell>
          <cell r="T5">
            <v>19.899999999999999</v>
          </cell>
          <cell r="U5">
            <v>31.3</v>
          </cell>
          <cell r="V5">
            <v>18</v>
          </cell>
          <cell r="W5">
            <v>48</v>
          </cell>
          <cell r="X5">
            <v>0</v>
          </cell>
          <cell r="Y5">
            <v>29</v>
          </cell>
          <cell r="Z5">
            <v>37</v>
          </cell>
          <cell r="AA5">
            <v>24.5</v>
          </cell>
          <cell r="AB5">
            <v>35.4</v>
          </cell>
          <cell r="AC5">
            <v>33.9</v>
          </cell>
          <cell r="AD5">
            <v>24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calidad"/>
      <sheetName val="Héroes de Calidad"/>
      <sheetName val="Grafico defectos proceso "/>
      <sheetName val="Grafico PRR"/>
      <sheetName val="Grafico accidentes"/>
      <sheetName val="Grafico incidentes"/>
      <sheetName val="Mejor Línea Diaria"/>
      <sheetName val="Iniciativa"/>
      <sheetName val="Iniciativa 2"/>
      <sheetName val="Iniciativa 3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15.2</v>
          </cell>
          <cell r="O5">
            <v>9.2799999999999994</v>
          </cell>
          <cell r="P5">
            <v>14</v>
          </cell>
          <cell r="Q5">
            <v>11</v>
          </cell>
          <cell r="R5">
            <v>14</v>
          </cell>
          <cell r="S5">
            <v>16.2</v>
          </cell>
          <cell r="T5">
            <v>0</v>
          </cell>
          <cell r="U5">
            <v>14.7</v>
          </cell>
          <cell r="V5">
            <v>18</v>
          </cell>
          <cell r="W5">
            <v>12.4</v>
          </cell>
          <cell r="X5">
            <v>17.7</v>
          </cell>
          <cell r="Y5">
            <v>14</v>
          </cell>
          <cell r="Z5">
            <v>11.2</v>
          </cell>
          <cell r="AA5">
            <v>0</v>
          </cell>
          <cell r="AB5">
            <v>14</v>
          </cell>
          <cell r="AC5">
            <v>12</v>
          </cell>
          <cell r="AD5">
            <v>15</v>
          </cell>
          <cell r="AE5">
            <v>16</v>
          </cell>
          <cell r="AF5">
            <v>15</v>
          </cell>
          <cell r="AG5">
            <v>15</v>
          </cell>
          <cell r="AH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17175.064685624999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8">
          <cell r="BL38">
            <v>1883.8050000000001</v>
          </cell>
        </row>
      </sheetData>
      <sheetData sheetId="4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17391.850041852133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8">
          <cell r="BL38">
            <v>1947.6160000000007</v>
          </cell>
        </row>
      </sheetData>
      <sheetData sheetId="4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Prdxn C4s"/>
      <sheetName val="IMM-05"/>
      <sheetName val="IMM-06"/>
      <sheetName val="Scrap Gráf"/>
      <sheetName val="Scrap Gráf (eas)"/>
      <sheetName val="Scrap"/>
      <sheetName val="Cálculo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18707.926314039025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BL38">
            <v>2069.605</v>
          </cell>
        </row>
      </sheetData>
      <sheetData sheetId="47"/>
      <sheetData sheetId="4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Prdxn C4s"/>
      <sheetName val="IMM-05"/>
      <sheetName val="IMM-06"/>
      <sheetName val="Scrap Gráf"/>
      <sheetName val="Scrap Gráf (eas)"/>
      <sheetName val="Scrap"/>
      <sheetName val="Cálculo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15228.931509375001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BL38">
            <v>2287.2830000000004</v>
          </cell>
        </row>
      </sheetData>
      <sheetData sheetId="47"/>
      <sheetData sheetId="4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Prdxn C4s"/>
      <sheetName val="IMM-05"/>
      <sheetName val="IMM-06"/>
      <sheetName val="Scrap Gráf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14874.561816375002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8">
          <cell r="BL38">
            <v>2584.9739999999997</v>
          </cell>
        </row>
      </sheetData>
      <sheetData sheetId="4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 Prod"/>
      <sheetName val="T. ciclo"/>
      <sheetName val="Cavitaje"/>
      <sheetName val="Scrap Graf"/>
      <sheetName val="Gráficos"/>
      <sheetName val="Indirectas"/>
      <sheetName val="Graf Ind"/>
      <sheetName val="% Ind"/>
      <sheetName val="Producción por turno"/>
      <sheetName val="Graf Prod x turno"/>
      <sheetName val="Prdxn C4s"/>
      <sheetName val="Scrap"/>
      <sheetName val="Cálculos"/>
    </sheetNames>
    <sheetDataSet>
      <sheetData sheetId="0">
        <row r="50">
          <cell r="AD50">
            <v>4</v>
          </cell>
        </row>
      </sheetData>
      <sheetData sheetId="1">
        <row r="44">
          <cell r="H44" t="str">
            <v>C. Segura</v>
          </cell>
        </row>
      </sheetData>
      <sheetData sheetId="2">
        <row r="44">
          <cell r="H44" t="str">
            <v>C. Segura</v>
          </cell>
        </row>
      </sheetData>
      <sheetData sheetId="3">
        <row r="44">
          <cell r="H44" t="str">
            <v>C. Segura</v>
          </cell>
        </row>
      </sheetData>
      <sheetData sheetId="4">
        <row r="44">
          <cell r="H44" t="str">
            <v>C. Segura</v>
          </cell>
        </row>
      </sheetData>
      <sheetData sheetId="5">
        <row r="44">
          <cell r="H44" t="str">
            <v>C. Segura</v>
          </cell>
        </row>
      </sheetData>
      <sheetData sheetId="6">
        <row r="44">
          <cell r="H44" t="str">
            <v>C. Segura</v>
          </cell>
        </row>
      </sheetData>
      <sheetData sheetId="7">
        <row r="44">
          <cell r="H44" t="str">
            <v>C. Segura</v>
          </cell>
        </row>
      </sheetData>
      <sheetData sheetId="8">
        <row r="44">
          <cell r="H44" t="str">
            <v>C. Segura</v>
          </cell>
        </row>
      </sheetData>
      <sheetData sheetId="9">
        <row r="44">
          <cell r="H44" t="str">
            <v>C. Segura</v>
          </cell>
        </row>
      </sheetData>
      <sheetData sheetId="10">
        <row r="44">
          <cell r="H44" t="str">
            <v>C. Segura</v>
          </cell>
        </row>
      </sheetData>
      <sheetData sheetId="11">
        <row r="44">
          <cell r="H44" t="str">
            <v>C. Segura</v>
          </cell>
        </row>
      </sheetData>
      <sheetData sheetId="12">
        <row r="44">
          <cell r="H44" t="str">
            <v>C. Segura</v>
          </cell>
        </row>
      </sheetData>
      <sheetData sheetId="13">
        <row r="44">
          <cell r="H44" t="str">
            <v>C. Segura</v>
          </cell>
        </row>
      </sheetData>
      <sheetData sheetId="14">
        <row r="44">
          <cell r="H44" t="str">
            <v>C. Segura</v>
          </cell>
        </row>
      </sheetData>
      <sheetData sheetId="15">
        <row r="44">
          <cell r="H44" t="str">
            <v>C. Segura</v>
          </cell>
        </row>
      </sheetData>
      <sheetData sheetId="16">
        <row r="44">
          <cell r="H44" t="str">
            <v>C. Segura</v>
          </cell>
        </row>
      </sheetData>
      <sheetData sheetId="17">
        <row r="44">
          <cell r="H44" t="str">
            <v>C. Segura</v>
          </cell>
        </row>
      </sheetData>
      <sheetData sheetId="18">
        <row r="44">
          <cell r="H44" t="str">
            <v>C. Segura</v>
          </cell>
        </row>
      </sheetData>
      <sheetData sheetId="19">
        <row r="44">
          <cell r="H44" t="str">
            <v>C. Segura</v>
          </cell>
        </row>
      </sheetData>
      <sheetData sheetId="20">
        <row r="44">
          <cell r="H44" t="str">
            <v>C. Segura</v>
          </cell>
        </row>
      </sheetData>
      <sheetData sheetId="21">
        <row r="44">
          <cell r="H44" t="str">
            <v>C. Segura</v>
          </cell>
        </row>
      </sheetData>
      <sheetData sheetId="22">
        <row r="44">
          <cell r="H44" t="str">
            <v>C. Segura</v>
          </cell>
        </row>
      </sheetData>
      <sheetData sheetId="23">
        <row r="44">
          <cell r="H44" t="str">
            <v>C. Segura</v>
          </cell>
        </row>
      </sheetData>
      <sheetData sheetId="24">
        <row r="44">
          <cell r="H44" t="str">
            <v>C. Segura</v>
          </cell>
        </row>
      </sheetData>
      <sheetData sheetId="25">
        <row r="44">
          <cell r="H44" t="str">
            <v>C. Segura</v>
          </cell>
        </row>
      </sheetData>
      <sheetData sheetId="26">
        <row r="44">
          <cell r="H44" t="str">
            <v>C. Segura</v>
          </cell>
        </row>
      </sheetData>
      <sheetData sheetId="27">
        <row r="44">
          <cell r="H44" t="str">
            <v>C. Segura</v>
          </cell>
        </row>
      </sheetData>
      <sheetData sheetId="28">
        <row r="44">
          <cell r="H44" t="str">
            <v>C. Segura</v>
          </cell>
        </row>
      </sheetData>
      <sheetData sheetId="29">
        <row r="44">
          <cell r="H44" t="str">
            <v>C. Segura</v>
          </cell>
        </row>
      </sheetData>
      <sheetData sheetId="30">
        <row r="44">
          <cell r="H44" t="str">
            <v>C. Segura</v>
          </cell>
        </row>
      </sheetData>
      <sheetData sheetId="31">
        <row r="37">
          <cell r="BM37">
            <v>41918135</v>
          </cell>
          <cell r="BP37">
            <v>17260.951465838414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8">
          <cell r="BL38">
            <v>2174.8159999999998</v>
          </cell>
        </row>
      </sheetData>
      <sheetData sheetId="44">
        <row r="193">
          <cell r="B193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Scrap Gráf"/>
      <sheetName val="Scrap (%) graf"/>
      <sheetName val="Gráficos"/>
      <sheetName val="Indirectas"/>
      <sheetName val="Gráfico Indirectas"/>
      <sheetName val="% Indirectas"/>
      <sheetName val="Producción por turno"/>
      <sheetName val="Gráfico prod x turno"/>
      <sheetName val="Prdxn C4s"/>
      <sheetName val="IMM-05"/>
      <sheetName val="IMM-06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7">
          <cell r="BP37">
            <v>18046.247438099083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 refreshError="1"/>
      <sheetData sheetId="43"/>
      <sheetData sheetId="44" refreshError="1"/>
      <sheetData sheetId="45" refreshError="1"/>
      <sheetData sheetId="46">
        <row r="5">
          <cell r="BL5">
            <v>38.1</v>
          </cell>
        </row>
        <row r="6">
          <cell r="BL6">
            <v>0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11.62</v>
          </cell>
        </row>
        <row r="11">
          <cell r="BL11">
            <v>32.015000000000001</v>
          </cell>
        </row>
        <row r="12">
          <cell r="BL12">
            <v>143.45499999999998</v>
          </cell>
        </row>
        <row r="13">
          <cell r="BL13">
            <v>30.494999999999997</v>
          </cell>
        </row>
        <row r="14">
          <cell r="BL14">
            <v>328.98300000000006</v>
          </cell>
        </row>
        <row r="15">
          <cell r="BL15">
            <v>31.1</v>
          </cell>
        </row>
        <row r="16">
          <cell r="BL16">
            <v>67.22999999999999</v>
          </cell>
        </row>
        <row r="17">
          <cell r="BL17">
            <v>1180.7900000000002</v>
          </cell>
        </row>
        <row r="18">
          <cell r="BL18">
            <v>18.559999999999999</v>
          </cell>
        </row>
        <row r="19">
          <cell r="BL19">
            <v>0</v>
          </cell>
        </row>
        <row r="20">
          <cell r="BL20">
            <v>92.889999999999986</v>
          </cell>
        </row>
        <row r="21">
          <cell r="BL21">
            <v>6.4</v>
          </cell>
        </row>
        <row r="22">
          <cell r="BL22">
            <v>9.5599999999999987</v>
          </cell>
        </row>
        <row r="23">
          <cell r="BL23">
            <v>53.36</v>
          </cell>
        </row>
        <row r="24">
          <cell r="BL24">
            <v>5.83</v>
          </cell>
        </row>
        <row r="25">
          <cell r="BL25">
            <v>4.91</v>
          </cell>
        </row>
        <row r="26">
          <cell r="BL26">
            <v>2.25</v>
          </cell>
        </row>
        <row r="27">
          <cell r="BL27">
            <v>0.5</v>
          </cell>
        </row>
        <row r="28">
          <cell r="BL28">
            <v>2.5099999999999998</v>
          </cell>
        </row>
        <row r="29">
          <cell r="BL29">
            <v>4.22</v>
          </cell>
        </row>
        <row r="30">
          <cell r="BL30">
            <v>1.7949999999999999</v>
          </cell>
        </row>
        <row r="31">
          <cell r="BL31">
            <v>2.8</v>
          </cell>
        </row>
        <row r="32">
          <cell r="BL32">
            <v>5.92</v>
          </cell>
        </row>
        <row r="33">
          <cell r="BL33">
            <v>146.89099999999999</v>
          </cell>
        </row>
        <row r="34">
          <cell r="BL34">
            <v>148.72000000000006</v>
          </cell>
        </row>
        <row r="35">
          <cell r="BL35">
            <v>571.11000000000013</v>
          </cell>
        </row>
        <row r="36">
          <cell r="BL36">
            <v>2965.6399999999994</v>
          </cell>
        </row>
        <row r="37">
          <cell r="BL37">
            <v>35.32</v>
          </cell>
        </row>
      </sheetData>
      <sheetData sheetId="4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defectos proceso"/>
      <sheetName val="Grafico Scrap proceso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rap Totals"/>
      <sheetName val="Monthly Graph"/>
    </sheetNames>
    <sheetDataSet>
      <sheetData sheetId="0">
        <row r="2">
          <cell r="D2">
            <v>2932.9772727272716</v>
          </cell>
        </row>
        <row r="3">
          <cell r="D3">
            <v>2341.2909090909088</v>
          </cell>
        </row>
        <row r="4">
          <cell r="D4">
            <v>2800.8090909090897</v>
          </cell>
        </row>
        <row r="5">
          <cell r="D5">
            <v>3087.05</v>
          </cell>
        </row>
        <row r="6">
          <cell r="D6">
            <v>3119.2999999999997</v>
          </cell>
        </row>
        <row r="7">
          <cell r="D7">
            <v>2931.7181818181807</v>
          </cell>
        </row>
        <row r="8">
          <cell r="D8">
            <v>1992.5999999999995</v>
          </cell>
        </row>
        <row r="9">
          <cell r="D9">
            <v>2769.5818181818181</v>
          </cell>
        </row>
        <row r="10">
          <cell r="D10">
            <v>2940.8772727272735</v>
          </cell>
        </row>
        <row r="11">
          <cell r="D11">
            <v>2396.7090909090907</v>
          </cell>
        </row>
        <row r="12">
          <cell r="D12">
            <v>1783.454545454545</v>
          </cell>
        </row>
        <row r="13">
          <cell r="D13">
            <v>0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defectos proceso"/>
      <sheetName val="Grafico Scrap proceso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Mejor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2.1850000000000001</v>
          </cell>
          <cell r="I8">
            <v>2.02</v>
          </cell>
          <cell r="J8">
            <v>1.405</v>
          </cell>
          <cell r="K8">
            <v>1.9850000000000001</v>
          </cell>
          <cell r="L8">
            <v>2.125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1.345</v>
          </cell>
          <cell r="I9">
            <v>1.22</v>
          </cell>
          <cell r="J9">
            <v>0.32</v>
          </cell>
          <cell r="K9">
            <v>0.86499999999999999</v>
          </cell>
          <cell r="L9">
            <v>0.96499999999999997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2.0150000000000001</v>
          </cell>
          <cell r="I10">
            <v>1.9850000000000001</v>
          </cell>
          <cell r="J10">
            <v>1.7949999999999999</v>
          </cell>
          <cell r="K10">
            <v>1.6539999999999999</v>
          </cell>
          <cell r="L10">
            <v>1.542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defectos proceso"/>
      <sheetName val="Grafico Scrap proceso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>
            <v>1</v>
          </cell>
          <cell r="E8">
            <v>1.0249999999999999</v>
          </cell>
          <cell r="F8">
            <v>9.8010000000000002</v>
          </cell>
          <cell r="G8">
            <v>2.4</v>
          </cell>
          <cell r="H8">
            <v>0</v>
          </cell>
          <cell r="I8">
            <v>0</v>
          </cell>
          <cell r="J8">
            <v>0.33</v>
          </cell>
          <cell r="K8">
            <v>1.7849999999999999</v>
          </cell>
          <cell r="L8">
            <v>1.55</v>
          </cell>
          <cell r="M8">
            <v>2.8250000000000002</v>
          </cell>
          <cell r="N8">
            <v>1.9950000000000001</v>
          </cell>
          <cell r="O8">
            <v>0</v>
          </cell>
          <cell r="P8">
            <v>0</v>
          </cell>
          <cell r="Q8">
            <v>0.68</v>
          </cell>
          <cell r="R8">
            <v>2.105</v>
          </cell>
          <cell r="S8">
            <v>2.4900000000000002</v>
          </cell>
          <cell r="T8">
            <v>1.76</v>
          </cell>
          <cell r="U8">
            <v>3.0950000000000002</v>
          </cell>
          <cell r="V8">
            <v>0</v>
          </cell>
          <cell r="W8">
            <v>0</v>
          </cell>
          <cell r="X8">
            <v>0.215</v>
          </cell>
          <cell r="Y8">
            <v>3.1749999999999998</v>
          </cell>
          <cell r="Z8">
            <v>3.17</v>
          </cell>
          <cell r="AA8">
            <v>2.0150000000000001</v>
          </cell>
          <cell r="AB8">
            <v>1.32</v>
          </cell>
          <cell r="AC8">
            <v>0</v>
          </cell>
          <cell r="AD8">
            <v>0</v>
          </cell>
          <cell r="AE8">
            <v>2.2799999999999998</v>
          </cell>
          <cell r="AF8">
            <v>1.52</v>
          </cell>
          <cell r="AG8">
            <v>2.0950000000000002</v>
          </cell>
        </row>
        <row r="9">
          <cell r="D9">
            <v>2.06</v>
          </cell>
          <cell r="E9">
            <v>1.06</v>
          </cell>
          <cell r="F9">
            <v>1</v>
          </cell>
          <cell r="G9">
            <v>1.375</v>
          </cell>
          <cell r="H9">
            <v>0</v>
          </cell>
          <cell r="I9">
            <v>0</v>
          </cell>
          <cell r="J9">
            <v>2</v>
          </cell>
          <cell r="K9">
            <v>2.1</v>
          </cell>
          <cell r="L9">
            <v>2.202</v>
          </cell>
          <cell r="M9">
            <v>1.81</v>
          </cell>
          <cell r="N9">
            <v>1.68</v>
          </cell>
          <cell r="O9">
            <v>0</v>
          </cell>
          <cell r="P9">
            <v>0</v>
          </cell>
          <cell r="Q9">
            <v>0.65500000000000003</v>
          </cell>
          <cell r="R9">
            <v>0.16300000000000001</v>
          </cell>
          <cell r="S9">
            <v>1.3149999999999999</v>
          </cell>
          <cell r="T9">
            <v>1.605</v>
          </cell>
          <cell r="U9">
            <v>0.96499999999999997</v>
          </cell>
          <cell r="V9">
            <v>0</v>
          </cell>
          <cell r="W9">
            <v>0</v>
          </cell>
          <cell r="X9">
            <v>1.28</v>
          </cell>
          <cell r="Y9">
            <v>0.82</v>
          </cell>
          <cell r="Z9">
            <v>0.625</v>
          </cell>
          <cell r="AA9">
            <v>0.69499999999999995</v>
          </cell>
          <cell r="AB9">
            <v>0.34499999999999997</v>
          </cell>
          <cell r="AC9">
            <v>0</v>
          </cell>
          <cell r="AD9">
            <v>0</v>
          </cell>
          <cell r="AE9">
            <v>0.40500000000000003</v>
          </cell>
          <cell r="AF9">
            <v>1</v>
          </cell>
          <cell r="AG9">
            <v>0.95799999999999996</v>
          </cell>
        </row>
        <row r="10">
          <cell r="D10">
            <v>2.6</v>
          </cell>
          <cell r="E10">
            <v>3.35</v>
          </cell>
          <cell r="F10">
            <v>1</v>
          </cell>
          <cell r="G10">
            <v>2.98</v>
          </cell>
          <cell r="H10">
            <v>0</v>
          </cell>
          <cell r="I10">
            <v>0</v>
          </cell>
          <cell r="J10">
            <v>7</v>
          </cell>
          <cell r="K10">
            <v>0.94</v>
          </cell>
          <cell r="L10">
            <v>1.2649999999999999</v>
          </cell>
          <cell r="M10">
            <v>3.41</v>
          </cell>
          <cell r="N10">
            <v>4.3600000000000003</v>
          </cell>
          <cell r="O10">
            <v>0</v>
          </cell>
          <cell r="P10">
            <v>0</v>
          </cell>
          <cell r="Q10">
            <v>1.89</v>
          </cell>
          <cell r="R10">
            <v>1.43</v>
          </cell>
          <cell r="S10">
            <v>1.1850000000000001</v>
          </cell>
          <cell r="T10">
            <v>1.03</v>
          </cell>
          <cell r="U10">
            <v>2.14</v>
          </cell>
          <cell r="V10">
            <v>0</v>
          </cell>
          <cell r="W10">
            <v>0</v>
          </cell>
          <cell r="X10">
            <v>0.875</v>
          </cell>
          <cell r="Y10">
            <v>2.585</v>
          </cell>
          <cell r="Z10">
            <v>2.67</v>
          </cell>
          <cell r="AA10">
            <v>1.6850000000000001</v>
          </cell>
          <cell r="AB10">
            <v>1.5</v>
          </cell>
          <cell r="AC10">
            <v>0</v>
          </cell>
          <cell r="AD10">
            <v>0</v>
          </cell>
          <cell r="AE10">
            <v>1.94</v>
          </cell>
          <cell r="AF10">
            <v>2.105</v>
          </cell>
          <cell r="AG10">
            <v>1.52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2.8450000000000002</v>
          </cell>
          <cell r="L11">
            <v>2.5099999999999998</v>
          </cell>
          <cell r="M11">
            <v>2.8050000000000002</v>
          </cell>
          <cell r="N11">
            <v>2.085</v>
          </cell>
          <cell r="O11">
            <v>0</v>
          </cell>
          <cell r="P11">
            <v>0</v>
          </cell>
          <cell r="Q11">
            <v>2.17</v>
          </cell>
          <cell r="R11">
            <v>0.63</v>
          </cell>
          <cell r="S11">
            <v>0.13</v>
          </cell>
          <cell r="T11">
            <v>0.52</v>
          </cell>
          <cell r="U11">
            <v>2.35</v>
          </cell>
          <cell r="V11">
            <v>0</v>
          </cell>
          <cell r="W11">
            <v>0</v>
          </cell>
          <cell r="X11">
            <v>3.5049999999999999</v>
          </cell>
          <cell r="Y11">
            <v>0.39500000000000002</v>
          </cell>
          <cell r="Z11">
            <v>1</v>
          </cell>
          <cell r="AA11">
            <v>1</v>
          </cell>
          <cell r="AB11">
            <v>2.1</v>
          </cell>
          <cell r="AC11">
            <v>0</v>
          </cell>
          <cell r="AD11">
            <v>0</v>
          </cell>
          <cell r="AE11">
            <v>1.905</v>
          </cell>
          <cell r="AF11">
            <v>0</v>
          </cell>
          <cell r="A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7.9749999999999996</v>
          </cell>
          <cell r="L12">
            <v>8.7550000000000008</v>
          </cell>
          <cell r="M12">
            <v>7.21</v>
          </cell>
          <cell r="N12">
            <v>1.78</v>
          </cell>
          <cell r="O12">
            <v>0</v>
          </cell>
          <cell r="P12">
            <v>0</v>
          </cell>
          <cell r="Q12">
            <v>2.0299999999999998</v>
          </cell>
          <cell r="R12">
            <v>3.125</v>
          </cell>
          <cell r="S12">
            <v>4.9080000000000004</v>
          </cell>
          <cell r="T12">
            <v>7.23</v>
          </cell>
          <cell r="U12">
            <v>4.5060000000000002</v>
          </cell>
          <cell r="V12">
            <v>0</v>
          </cell>
          <cell r="W12">
            <v>0</v>
          </cell>
          <cell r="X12">
            <v>2</v>
          </cell>
          <cell r="Y12">
            <v>4.4349999999999996</v>
          </cell>
          <cell r="Z12">
            <v>4.6050000000000004</v>
          </cell>
          <cell r="AA12">
            <v>2.6749999999999998</v>
          </cell>
          <cell r="AB12">
            <v>3.68</v>
          </cell>
          <cell r="AC12">
            <v>0</v>
          </cell>
          <cell r="AD12">
            <v>0</v>
          </cell>
          <cell r="AE12">
            <v>1.82</v>
          </cell>
          <cell r="AF12">
            <v>0</v>
          </cell>
          <cell r="AG1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Grafico defectos proceso"/>
      <sheetName val="Hrs Indirectas"/>
      <sheetName val="Grafico Scrap proceso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base datos"/>
      <sheetName val="Sheet1"/>
      <sheetName val="Grafico quejas"/>
      <sheetName val="Mejor Línea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1.1000000000000001</v>
          </cell>
          <cell r="I8">
            <v>0</v>
          </cell>
          <cell r="J8">
            <v>0.91</v>
          </cell>
          <cell r="L8">
            <v>0</v>
          </cell>
          <cell r="M8">
            <v>1.5049999999999999</v>
          </cell>
          <cell r="N8">
            <v>0.71</v>
          </cell>
          <cell r="O8">
            <v>1.25</v>
          </cell>
          <cell r="P8">
            <v>1.7430000000000001</v>
          </cell>
          <cell r="Q8">
            <v>0.51</v>
          </cell>
          <cell r="S8">
            <v>0</v>
          </cell>
          <cell r="T8">
            <v>1.375</v>
          </cell>
          <cell r="U8">
            <v>1.6120000000000001</v>
          </cell>
          <cell r="V8">
            <v>0.94499999999999995</v>
          </cell>
          <cell r="W8">
            <v>0</v>
          </cell>
          <cell r="Z8">
            <v>0</v>
          </cell>
          <cell r="AA8">
            <v>1.31</v>
          </cell>
          <cell r="AB8">
            <v>0.52</v>
          </cell>
          <cell r="AC8">
            <v>0</v>
          </cell>
          <cell r="AD8">
            <v>0.89500000000000002</v>
          </cell>
          <cell r="AE8">
            <v>0.81</v>
          </cell>
          <cell r="AG8">
            <v>0</v>
          </cell>
          <cell r="AH8">
            <v>1</v>
          </cell>
        </row>
        <row r="9">
          <cell r="H9">
            <v>3.1449999999999996</v>
          </cell>
          <cell r="I9">
            <v>0</v>
          </cell>
          <cell r="J9">
            <v>2.0429999999999997</v>
          </cell>
          <cell r="L9">
            <v>0</v>
          </cell>
          <cell r="M9">
            <v>2.6999999999999997</v>
          </cell>
          <cell r="N9">
            <v>1.3599999999999999</v>
          </cell>
          <cell r="O9">
            <v>2.0650000000000004</v>
          </cell>
          <cell r="P9">
            <v>0.91500000000000004</v>
          </cell>
          <cell r="Q9">
            <v>1.7600000000000005</v>
          </cell>
          <cell r="S9">
            <v>0</v>
          </cell>
          <cell r="T9">
            <v>1.4870000000000001</v>
          </cell>
          <cell r="U9">
            <v>1.7480000000000002</v>
          </cell>
          <cell r="V9">
            <v>1.0850000000000004</v>
          </cell>
          <cell r="W9">
            <v>0</v>
          </cell>
          <cell r="Z9">
            <v>0</v>
          </cell>
          <cell r="AA9">
            <v>2.0669999999999997</v>
          </cell>
          <cell r="AB9">
            <v>0.66999999999999971</v>
          </cell>
          <cell r="AC9">
            <v>0</v>
          </cell>
          <cell r="AD9">
            <v>0.84499999999999975</v>
          </cell>
          <cell r="AE9">
            <v>0.17500000000000004</v>
          </cell>
          <cell r="AG9">
            <v>0</v>
          </cell>
          <cell r="AH9">
            <v>1.78</v>
          </cell>
        </row>
        <row r="10">
          <cell r="H10">
            <v>1.635</v>
          </cell>
          <cell r="I10">
            <v>0</v>
          </cell>
          <cell r="J10">
            <v>1.895</v>
          </cell>
          <cell r="L10">
            <v>0</v>
          </cell>
          <cell r="M10">
            <v>1.6</v>
          </cell>
          <cell r="N10">
            <v>2.9</v>
          </cell>
          <cell r="O10">
            <v>1.71</v>
          </cell>
          <cell r="P10">
            <v>1.5</v>
          </cell>
          <cell r="Q10">
            <v>2.71</v>
          </cell>
          <cell r="S10">
            <v>0</v>
          </cell>
          <cell r="T10">
            <v>1.79</v>
          </cell>
          <cell r="U10">
            <v>1.75</v>
          </cell>
          <cell r="V10">
            <v>1.9450000000000001</v>
          </cell>
          <cell r="W10">
            <v>0</v>
          </cell>
          <cell r="Z10">
            <v>0</v>
          </cell>
          <cell r="AA10">
            <v>1.635</v>
          </cell>
          <cell r="AB10">
            <v>1.32</v>
          </cell>
          <cell r="AC10">
            <v>0</v>
          </cell>
          <cell r="AD10">
            <v>1.1000000000000001</v>
          </cell>
          <cell r="AE10">
            <v>1.32</v>
          </cell>
          <cell r="AG10">
            <v>0</v>
          </cell>
          <cell r="AH10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defectos proceso"/>
      <sheetName val="Grafico Scrap proceso"/>
      <sheetName val="Grafico Scrap calidad"/>
      <sheetName val="Grafico Setup"/>
      <sheetName val="Grafico defectos calidad"/>
      <sheetName val="Grafico PRR"/>
      <sheetName val="Grafico incidentes"/>
      <sheetName val="Grafico accidentes"/>
      <sheetName val="Quejas"/>
      <sheetName val="Std Work"/>
      <sheetName val="Std 6's"/>
      <sheetName val="Std 6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D17">
            <v>0</v>
          </cell>
          <cell r="E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1.958</v>
          </cell>
          <cell r="P17">
            <v>2.29</v>
          </cell>
          <cell r="Q17">
            <v>1.9950000000000001</v>
          </cell>
          <cell r="R17">
            <v>1.53</v>
          </cell>
          <cell r="S17">
            <v>1.9950000000000001</v>
          </cell>
          <cell r="V17">
            <v>0.74</v>
          </cell>
          <cell r="W17">
            <v>1.2150000000000001</v>
          </cell>
          <cell r="X17">
            <v>0.97</v>
          </cell>
          <cell r="Y17">
            <v>1.8</v>
          </cell>
          <cell r="Z17">
            <v>1.635</v>
          </cell>
          <cell r="AC17">
            <v>1.7849999999999999</v>
          </cell>
          <cell r="AD17">
            <v>0</v>
          </cell>
          <cell r="AE17">
            <v>0</v>
          </cell>
        </row>
        <row r="18">
          <cell r="D18">
            <v>0</v>
          </cell>
          <cell r="E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2.0750000000000002</v>
          </cell>
          <cell r="P18">
            <v>3.5750000000000002</v>
          </cell>
          <cell r="Q18">
            <v>2.2850000000000001</v>
          </cell>
          <cell r="R18">
            <v>2</v>
          </cell>
          <cell r="S18">
            <v>2.2850000000000001</v>
          </cell>
          <cell r="V18">
            <v>1.875</v>
          </cell>
          <cell r="W18">
            <v>2</v>
          </cell>
          <cell r="X18">
            <v>1.7450000000000001</v>
          </cell>
          <cell r="Y18">
            <v>2.0150000000000001</v>
          </cell>
          <cell r="Z18">
            <v>1.9850000000000001</v>
          </cell>
          <cell r="AC18">
            <v>1.325</v>
          </cell>
          <cell r="AD18">
            <v>0</v>
          </cell>
          <cell r="AE18">
            <v>0</v>
          </cell>
        </row>
        <row r="19">
          <cell r="D19">
            <v>0</v>
          </cell>
          <cell r="E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0.81499999999999995</v>
          </cell>
          <cell r="P19">
            <v>2.1749999999999998</v>
          </cell>
          <cell r="Q19">
            <v>0.81</v>
          </cell>
          <cell r="R19">
            <v>0.8</v>
          </cell>
          <cell r="S19">
            <v>0.81</v>
          </cell>
          <cell r="V19">
            <v>0.77700000000000002</v>
          </cell>
          <cell r="W19">
            <v>0.89500000000000002</v>
          </cell>
          <cell r="X19">
            <v>0.8</v>
          </cell>
          <cell r="Y19">
            <v>0.77600000000000002</v>
          </cell>
          <cell r="Z19">
            <v>0.78500000000000003</v>
          </cell>
          <cell r="AC19">
            <v>1.105</v>
          </cell>
          <cell r="AD19">
            <v>0</v>
          </cell>
          <cell r="AE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defectos proceso"/>
      <sheetName val="Grafico Scrap proceso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Standar Work "/>
      <sheetName val="6 's"/>
      <sheetName val="Kaizen Particul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D17">
            <v>1.35</v>
          </cell>
          <cell r="E17">
            <v>1.35</v>
          </cell>
          <cell r="F17">
            <v>0.89500000000000002</v>
          </cell>
          <cell r="G17">
            <v>1.77</v>
          </cell>
          <cell r="H17">
            <v>2</v>
          </cell>
          <cell r="J17">
            <v>0</v>
          </cell>
          <cell r="K17">
            <v>1.8</v>
          </cell>
          <cell r="L17">
            <v>1.7450000000000001</v>
          </cell>
          <cell r="M17">
            <v>1.45</v>
          </cell>
          <cell r="N17">
            <v>2.27</v>
          </cell>
          <cell r="O17">
            <v>1.845</v>
          </cell>
          <cell r="R17">
            <v>1.948</v>
          </cell>
          <cell r="S17">
            <v>2.0150000000000001</v>
          </cell>
          <cell r="T17">
            <v>2.0049999999999999</v>
          </cell>
          <cell r="U17">
            <v>1.536</v>
          </cell>
          <cell r="V17">
            <v>0.879</v>
          </cell>
          <cell r="Y17">
            <v>2.0499999999999998</v>
          </cell>
          <cell r="AA17">
            <v>0.875</v>
          </cell>
          <cell r="AB17">
            <v>0.873</v>
          </cell>
        </row>
        <row r="18">
          <cell r="D18">
            <v>1.875</v>
          </cell>
          <cell r="E18">
            <v>1.5449999999999999</v>
          </cell>
          <cell r="F18">
            <v>1.675</v>
          </cell>
          <cell r="G18">
            <v>1.875</v>
          </cell>
          <cell r="H18">
            <v>1.889</v>
          </cell>
          <cell r="J18">
            <v>0</v>
          </cell>
          <cell r="K18">
            <v>1.9750000000000001</v>
          </cell>
          <cell r="L18">
            <v>2</v>
          </cell>
          <cell r="M18">
            <v>1.875</v>
          </cell>
          <cell r="N18">
            <v>1.5649999999999999</v>
          </cell>
          <cell r="O18">
            <v>2.0499999999999998</v>
          </cell>
          <cell r="R18">
            <v>1.573</v>
          </cell>
          <cell r="S18">
            <v>1.875</v>
          </cell>
          <cell r="T18">
            <v>2.2749999999999999</v>
          </cell>
          <cell r="U18">
            <v>1.8759999999999999</v>
          </cell>
          <cell r="V18">
            <v>1.43</v>
          </cell>
          <cell r="Y18">
            <v>1.9950000000000001</v>
          </cell>
          <cell r="AA18">
            <v>1.9850000000000001</v>
          </cell>
          <cell r="AB18">
            <v>1.7629999999999999</v>
          </cell>
        </row>
        <row r="19">
          <cell r="D19">
            <v>1.74</v>
          </cell>
          <cell r="E19">
            <v>1.887</v>
          </cell>
          <cell r="F19">
            <v>1.8979999999999999</v>
          </cell>
          <cell r="G19">
            <v>2</v>
          </cell>
          <cell r="H19">
            <v>1.8</v>
          </cell>
          <cell r="J19">
            <v>0</v>
          </cell>
          <cell r="K19">
            <v>0.97499999999999998</v>
          </cell>
          <cell r="L19">
            <v>1.9750000000000001</v>
          </cell>
          <cell r="M19">
            <v>0.875</v>
          </cell>
          <cell r="N19">
            <v>1.79</v>
          </cell>
          <cell r="O19">
            <v>2.1</v>
          </cell>
          <cell r="R19">
            <v>0.875</v>
          </cell>
          <cell r="S19">
            <v>1.06</v>
          </cell>
          <cell r="T19">
            <v>0.4</v>
          </cell>
          <cell r="U19">
            <v>0.879</v>
          </cell>
          <cell r="V19">
            <v>0.71099999999999997</v>
          </cell>
          <cell r="Y19">
            <v>0.875</v>
          </cell>
          <cell r="AA19">
            <v>0.432</v>
          </cell>
          <cell r="AB19">
            <v>0.22500000000000001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Grafico defectos proceso"/>
      <sheetName val="Grafico Scrap proceso"/>
      <sheetName val="Hrs Indirectas"/>
      <sheetName val="Grafico Scrap calidad"/>
      <sheetName val="Grafico Setup"/>
      <sheetName val="Grafico defectos calidad"/>
      <sheetName val="Grafico PRR"/>
      <sheetName val="Grafico accidentes"/>
      <sheetName val="Grafico incidentes"/>
      <sheetName val="Grafico Gemba"/>
      <sheetName val="PDCA PARTICULAS"/>
      <sheetName val="PDCA EA&amp;P"/>
      <sheetName val="QUEJAS"/>
    </sheetNames>
    <sheetDataSet>
      <sheetData sheetId="0" refreshError="1"/>
      <sheetData sheetId="1" refreshError="1"/>
      <sheetData sheetId="2" refreshError="1"/>
      <sheetData sheetId="3">
        <row r="8">
          <cell r="D8">
            <v>0.93899999999999995</v>
          </cell>
          <cell r="E8">
            <v>1.1160000000000001</v>
          </cell>
          <cell r="F8">
            <v>0.93899999999999995</v>
          </cell>
          <cell r="G8">
            <v>1.2050000000000001</v>
          </cell>
          <cell r="H8">
            <v>1.2350000000000001</v>
          </cell>
          <cell r="K8">
            <v>0.56999999999999995</v>
          </cell>
          <cell r="L8">
            <v>0.28000000000000003</v>
          </cell>
          <cell r="M8">
            <v>1.22</v>
          </cell>
          <cell r="N8">
            <v>0.875</v>
          </cell>
          <cell r="O8">
            <v>1.32</v>
          </cell>
          <cell r="R8">
            <v>1.2</v>
          </cell>
          <cell r="S8">
            <v>1.9830000000000001</v>
          </cell>
          <cell r="T8">
            <v>1.875</v>
          </cell>
          <cell r="U8">
            <v>1.4850000000000001</v>
          </cell>
          <cell r="V8">
            <v>0.875</v>
          </cell>
          <cell r="Y8">
            <v>1.575</v>
          </cell>
          <cell r="Z8">
            <v>2.8730000000000002</v>
          </cell>
          <cell r="AA8">
            <v>0.68500000000000005</v>
          </cell>
          <cell r="AB8">
            <v>1.4350000000000001</v>
          </cell>
        </row>
        <row r="9">
          <cell r="D9">
            <v>2.77</v>
          </cell>
          <cell r="E9">
            <v>1.17</v>
          </cell>
          <cell r="F9">
            <v>1.77</v>
          </cell>
          <cell r="G9">
            <v>1.45</v>
          </cell>
          <cell r="H9">
            <v>1.1399999999999999</v>
          </cell>
          <cell r="K9">
            <v>0.875</v>
          </cell>
          <cell r="L9">
            <v>0.433</v>
          </cell>
          <cell r="M9">
            <v>1.38</v>
          </cell>
          <cell r="N9">
            <v>1.0149999999999999</v>
          </cell>
          <cell r="O9">
            <v>7.875</v>
          </cell>
          <cell r="R9">
            <v>1.385</v>
          </cell>
          <cell r="S9">
            <v>2.0049999999999999</v>
          </cell>
          <cell r="T9">
            <v>1.2</v>
          </cell>
          <cell r="U9">
            <v>1.98</v>
          </cell>
          <cell r="V9">
            <v>1.9</v>
          </cell>
          <cell r="Y9">
            <v>1.8</v>
          </cell>
          <cell r="Z9">
            <v>1.97</v>
          </cell>
          <cell r="AA9">
            <v>1.97</v>
          </cell>
          <cell r="AB9">
            <v>1.915</v>
          </cell>
        </row>
        <row r="10">
          <cell r="D10">
            <v>2.415</v>
          </cell>
          <cell r="E10">
            <v>0.875</v>
          </cell>
          <cell r="F10">
            <v>1.415</v>
          </cell>
          <cell r="G10">
            <v>0.99</v>
          </cell>
          <cell r="H10">
            <v>0.78500000000000003</v>
          </cell>
          <cell r="I10">
            <v>0</v>
          </cell>
          <cell r="J10">
            <v>0</v>
          </cell>
          <cell r="K10">
            <v>0.38900000000000001</v>
          </cell>
          <cell r="L10">
            <v>0.27900000000000003</v>
          </cell>
          <cell r="M10">
            <v>0.89500000000000002</v>
          </cell>
          <cell r="N10">
            <v>0.33400000000000002</v>
          </cell>
          <cell r="O10">
            <v>0.875</v>
          </cell>
          <cell r="P10">
            <v>0</v>
          </cell>
          <cell r="Q10">
            <v>0</v>
          </cell>
          <cell r="R10">
            <v>0.89500000000000002</v>
          </cell>
          <cell r="S10">
            <v>1.0349999999999999</v>
          </cell>
          <cell r="T10">
            <v>0.79500000000000004</v>
          </cell>
          <cell r="U10">
            <v>0.73499999999999999</v>
          </cell>
          <cell r="V10">
            <v>0.67</v>
          </cell>
          <cell r="W10">
            <v>0</v>
          </cell>
          <cell r="X10">
            <v>0</v>
          </cell>
          <cell r="Y10">
            <v>0.89500000000000002</v>
          </cell>
          <cell r="Z10">
            <v>1.8109999999999999</v>
          </cell>
          <cell r="AA10">
            <v>1.8</v>
          </cell>
          <cell r="AB10">
            <v>0.875</v>
          </cell>
          <cell r="AC10">
            <v>0</v>
          </cell>
          <cell r="AD10">
            <v>0</v>
          </cell>
          <cell r="AE1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G8">
            <v>1.333</v>
          </cell>
          <cell r="H8">
            <v>1.835</v>
          </cell>
          <cell r="I8">
            <v>0.65</v>
          </cell>
          <cell r="J8">
            <v>0.89500000000000002</v>
          </cell>
          <cell r="K8">
            <v>1.0009999999999999</v>
          </cell>
          <cell r="N8">
            <v>1.33</v>
          </cell>
          <cell r="O8">
            <v>1.4</v>
          </cell>
          <cell r="P8">
            <v>0.27500000000000002</v>
          </cell>
          <cell r="Q8">
            <v>1.5629999999999999</v>
          </cell>
          <cell r="R8">
            <v>1.2150000000000001</v>
          </cell>
          <cell r="V8">
            <v>1.8</v>
          </cell>
          <cell r="W8">
            <v>1.6</v>
          </cell>
          <cell r="X8">
            <v>1.883</v>
          </cell>
          <cell r="Y8">
            <v>1.8979999999999999</v>
          </cell>
          <cell r="AB8">
            <v>1.33</v>
          </cell>
          <cell r="AC8">
            <v>1.345</v>
          </cell>
          <cell r="AD8">
            <v>1.145</v>
          </cell>
          <cell r="AE8">
            <v>1.1100000000000001</v>
          </cell>
        </row>
        <row r="9">
          <cell r="G9">
            <v>0.59</v>
          </cell>
          <cell r="H9">
            <v>1.8029999999999999</v>
          </cell>
          <cell r="I9">
            <v>1.5</v>
          </cell>
          <cell r="J9">
            <v>1.915</v>
          </cell>
          <cell r="K9">
            <v>1.855</v>
          </cell>
          <cell r="N9">
            <v>1.87</v>
          </cell>
          <cell r="O9">
            <v>1.7849999999999999</v>
          </cell>
          <cell r="P9">
            <v>1.115</v>
          </cell>
          <cell r="Q9">
            <v>2.6349999999999998</v>
          </cell>
          <cell r="R9">
            <v>1.998</v>
          </cell>
          <cell r="V9">
            <v>6</v>
          </cell>
          <cell r="W9">
            <v>1.8</v>
          </cell>
          <cell r="X9">
            <v>1.83</v>
          </cell>
          <cell r="Y9">
            <v>1.57</v>
          </cell>
          <cell r="AB9">
            <v>1.85</v>
          </cell>
          <cell r="AC9">
            <v>1.145</v>
          </cell>
          <cell r="AD9">
            <v>1.64</v>
          </cell>
          <cell r="AE9">
            <v>1.7450000000000001</v>
          </cell>
        </row>
        <row r="10">
          <cell r="G10">
            <v>1.3149999999999999</v>
          </cell>
          <cell r="H10">
            <v>1.18</v>
          </cell>
          <cell r="I10">
            <v>0.97</v>
          </cell>
          <cell r="J10">
            <v>1.32</v>
          </cell>
          <cell r="K10">
            <v>1.87</v>
          </cell>
          <cell r="N10">
            <v>1.77</v>
          </cell>
          <cell r="O10">
            <v>1.25</v>
          </cell>
          <cell r="P10">
            <v>0.27500000000000002</v>
          </cell>
          <cell r="Q10">
            <v>0.93500000000000005</v>
          </cell>
          <cell r="R10">
            <v>0.89900000000000002</v>
          </cell>
          <cell r="V10">
            <v>2</v>
          </cell>
          <cell r="W10">
            <v>1.7949999999999999</v>
          </cell>
          <cell r="X10">
            <v>1.78</v>
          </cell>
          <cell r="Y10">
            <v>1.48</v>
          </cell>
          <cell r="AB10">
            <v>1.175</v>
          </cell>
          <cell r="AC10">
            <v>1.2050000000000001</v>
          </cell>
          <cell r="AD10">
            <v>1.325</v>
          </cell>
          <cell r="AE10">
            <v>1.3560000000000001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2.1</v>
          </cell>
          <cell r="E9">
            <v>0</v>
          </cell>
          <cell r="F9">
            <v>1.2</v>
          </cell>
          <cell r="G9">
            <v>0</v>
          </cell>
          <cell r="H9">
            <v>0</v>
          </cell>
          <cell r="I9">
            <v>1.8</v>
          </cell>
          <cell r="J9">
            <v>1.3</v>
          </cell>
          <cell r="K9">
            <v>1</v>
          </cell>
          <cell r="L9">
            <v>1.5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1.8</v>
          </cell>
          <cell r="W9">
            <v>17</v>
          </cell>
          <cell r="X9">
            <v>1.5</v>
          </cell>
          <cell r="Y9">
            <v>1.5</v>
          </cell>
          <cell r="Z9">
            <v>2</v>
          </cell>
          <cell r="AA9">
            <v>0</v>
          </cell>
          <cell r="AB9">
            <v>0</v>
          </cell>
          <cell r="AC9">
            <v>2.2999999999999998</v>
          </cell>
          <cell r="AD9">
            <v>2.5</v>
          </cell>
          <cell r="AE9">
            <v>2.5</v>
          </cell>
          <cell r="AF9">
            <v>2.9</v>
          </cell>
          <cell r="AG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3.5</v>
          </cell>
          <cell r="G9">
            <v>3.1</v>
          </cell>
          <cell r="H9">
            <v>3.3</v>
          </cell>
          <cell r="I9">
            <v>3</v>
          </cell>
          <cell r="J9">
            <v>0</v>
          </cell>
          <cell r="K9">
            <v>0</v>
          </cell>
          <cell r="L9">
            <v>3.2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3.4</v>
          </cell>
          <cell r="U9">
            <v>3.2</v>
          </cell>
          <cell r="V9">
            <v>2.9</v>
          </cell>
          <cell r="W9">
            <v>0</v>
          </cell>
          <cell r="X9">
            <v>0</v>
          </cell>
          <cell r="Y9">
            <v>2.7</v>
          </cell>
          <cell r="Z9">
            <v>2.5</v>
          </cell>
          <cell r="AA9">
            <v>3.3</v>
          </cell>
          <cell r="AB9">
            <v>3.1</v>
          </cell>
          <cell r="AC9">
            <v>3.5</v>
          </cell>
          <cell r="AD9">
            <v>1.8</v>
          </cell>
          <cell r="AE9">
            <v>0</v>
          </cell>
          <cell r="AF9">
            <v>3.4</v>
          </cell>
          <cell r="AG9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2.5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3.1</v>
          </cell>
          <cell r="V9">
            <v>3</v>
          </cell>
          <cell r="W9">
            <v>2.8</v>
          </cell>
          <cell r="X9">
            <v>3.1</v>
          </cell>
          <cell r="Y9">
            <v>2.4</v>
          </cell>
          <cell r="Z9">
            <v>0</v>
          </cell>
          <cell r="AA9">
            <v>0</v>
          </cell>
          <cell r="AB9">
            <v>3.2</v>
          </cell>
          <cell r="AC9">
            <v>3</v>
          </cell>
          <cell r="AD9">
            <v>3.3</v>
          </cell>
          <cell r="AE9">
            <v>1.9</v>
          </cell>
          <cell r="AF9">
            <v>2.9</v>
          </cell>
          <cell r="AG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rap Totals"/>
      <sheetName val="Monthly Graph"/>
    </sheetNames>
    <sheetDataSet>
      <sheetData sheetId="0">
        <row r="2">
          <cell r="E2">
            <v>23989.221438099084</v>
          </cell>
        </row>
        <row r="3">
          <cell r="E3">
            <v>19435.767465838413</v>
          </cell>
        </row>
        <row r="4">
          <cell r="E4">
            <v>17459.535816375002</v>
          </cell>
        </row>
        <row r="5">
          <cell r="E5">
            <v>17516.214509375</v>
          </cell>
        </row>
        <row r="6">
          <cell r="E6">
            <v>20777.531314039024</v>
          </cell>
        </row>
        <row r="7">
          <cell r="E7">
            <v>19339.466041852134</v>
          </cell>
        </row>
        <row r="8">
          <cell r="E8">
            <v>19058.869685624999</v>
          </cell>
        </row>
        <row r="9">
          <cell r="E9">
            <v>15095.927894880851</v>
          </cell>
        </row>
        <row r="10">
          <cell r="E10">
            <v>20001.578336112805</v>
          </cell>
        </row>
        <row r="11">
          <cell r="E11">
            <v>21928.677495449694</v>
          </cell>
        </row>
        <row r="12">
          <cell r="E12">
            <v>16127.659364375</v>
          </cell>
        </row>
        <row r="13">
          <cell r="E13">
            <v>0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5.4</v>
          </cell>
          <cell r="G9">
            <v>3</v>
          </cell>
          <cell r="H9">
            <v>4.2</v>
          </cell>
          <cell r="I9">
            <v>2.2000000000000002</v>
          </cell>
          <cell r="J9">
            <v>3.1</v>
          </cell>
          <cell r="K9">
            <v>3.1</v>
          </cell>
          <cell r="L9">
            <v>1.6</v>
          </cell>
          <cell r="M9">
            <v>0</v>
          </cell>
          <cell r="N9">
            <v>0</v>
          </cell>
          <cell r="O9">
            <v>0</v>
          </cell>
          <cell r="P9">
            <v>0.9</v>
          </cell>
          <cell r="Q9">
            <v>2.4</v>
          </cell>
          <cell r="R9">
            <v>2.6</v>
          </cell>
          <cell r="S9">
            <v>2.2000000000000002</v>
          </cell>
          <cell r="T9">
            <v>0.5</v>
          </cell>
          <cell r="U9">
            <v>0</v>
          </cell>
          <cell r="V9">
            <v>0</v>
          </cell>
          <cell r="W9">
            <v>2.2000000000000002</v>
          </cell>
          <cell r="X9">
            <v>1.9</v>
          </cell>
          <cell r="Y9">
            <v>2.5</v>
          </cell>
          <cell r="Z9">
            <v>0.6</v>
          </cell>
          <cell r="AA9">
            <v>2.2999999999999998</v>
          </cell>
          <cell r="AB9">
            <v>0</v>
          </cell>
          <cell r="AC9">
            <v>0</v>
          </cell>
          <cell r="AD9">
            <v>2.9</v>
          </cell>
          <cell r="AE9">
            <v>2.7</v>
          </cell>
          <cell r="AF9">
            <v>3.1</v>
          </cell>
          <cell r="AG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5.4</v>
          </cell>
          <cell r="G9">
            <v>3</v>
          </cell>
          <cell r="H9">
            <v>4.2</v>
          </cell>
          <cell r="I9">
            <v>2.2000000000000002</v>
          </cell>
          <cell r="J9">
            <v>3.1</v>
          </cell>
          <cell r="K9">
            <v>0</v>
          </cell>
          <cell r="L9">
            <v>4.0999999999999996</v>
          </cell>
          <cell r="M9">
            <v>6.1</v>
          </cell>
          <cell r="N9">
            <v>1.38</v>
          </cell>
          <cell r="O9">
            <v>2.75</v>
          </cell>
          <cell r="P9">
            <v>2.5</v>
          </cell>
          <cell r="Q9">
            <v>0</v>
          </cell>
          <cell r="R9">
            <v>1.1000000000000001</v>
          </cell>
          <cell r="S9">
            <v>2.2999999999999998</v>
          </cell>
          <cell r="T9">
            <v>2.7</v>
          </cell>
          <cell r="U9">
            <v>2.1</v>
          </cell>
          <cell r="V9">
            <v>2.8</v>
          </cell>
          <cell r="W9">
            <v>2.4</v>
          </cell>
          <cell r="X9">
            <v>0</v>
          </cell>
          <cell r="Y9">
            <v>0</v>
          </cell>
          <cell r="Z9">
            <v>1.7</v>
          </cell>
          <cell r="AA9">
            <v>2.2000000000000002</v>
          </cell>
          <cell r="AB9">
            <v>2.9</v>
          </cell>
          <cell r="AC9">
            <v>2.7</v>
          </cell>
          <cell r="AD9">
            <v>2.6</v>
          </cell>
          <cell r="AE9">
            <v>0</v>
          </cell>
          <cell r="AF9">
            <v>0</v>
          </cell>
          <cell r="AG9">
            <v>2.2999999999999998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1.1000000000000001</v>
          </cell>
          <cell r="H9">
            <v>1.5</v>
          </cell>
          <cell r="I9">
            <v>2.6</v>
          </cell>
          <cell r="J9">
            <v>5.6</v>
          </cell>
          <cell r="K9">
            <v>3.4</v>
          </cell>
          <cell r="L9">
            <v>3.4</v>
          </cell>
          <cell r="M9">
            <v>0</v>
          </cell>
          <cell r="N9">
            <v>0</v>
          </cell>
          <cell r="O9">
            <v>3.5</v>
          </cell>
          <cell r="P9">
            <v>3.1</v>
          </cell>
          <cell r="Q9">
            <v>7.4</v>
          </cell>
          <cell r="R9">
            <v>5.0999999999999996</v>
          </cell>
          <cell r="S9">
            <v>0</v>
          </cell>
          <cell r="T9">
            <v>2.8</v>
          </cell>
          <cell r="U9">
            <v>3.4</v>
          </cell>
          <cell r="V9">
            <v>6.2</v>
          </cell>
          <cell r="W9">
            <v>2.7</v>
          </cell>
          <cell r="X9">
            <v>2.8</v>
          </cell>
          <cell r="Y9">
            <v>2.1</v>
          </cell>
          <cell r="Z9">
            <v>0</v>
          </cell>
          <cell r="AA9">
            <v>0</v>
          </cell>
          <cell r="AB9">
            <v>6.3</v>
          </cell>
          <cell r="AC9">
            <v>6.4</v>
          </cell>
          <cell r="AD9">
            <v>1.8</v>
          </cell>
          <cell r="AE9">
            <v>2.2999999999999998</v>
          </cell>
          <cell r="AF9">
            <v>8.1999999999999993</v>
          </cell>
          <cell r="AG9">
            <v>5.6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5.6</v>
          </cell>
          <cell r="E9">
            <v>6.8</v>
          </cell>
          <cell r="F9">
            <v>3.4</v>
          </cell>
          <cell r="G9">
            <v>3.7</v>
          </cell>
          <cell r="H9">
            <v>0</v>
          </cell>
          <cell r="I9">
            <v>0</v>
          </cell>
          <cell r="J9">
            <v>2.6</v>
          </cell>
          <cell r="K9">
            <v>2.6</v>
          </cell>
          <cell r="L9">
            <v>2.6</v>
          </cell>
          <cell r="M9">
            <v>2.4</v>
          </cell>
          <cell r="N9">
            <v>1.4</v>
          </cell>
          <cell r="O9">
            <v>0</v>
          </cell>
          <cell r="P9">
            <v>0</v>
          </cell>
          <cell r="Q9">
            <v>1.1000000000000001</v>
          </cell>
          <cell r="R9">
            <v>1.6</v>
          </cell>
          <cell r="S9">
            <v>3.1</v>
          </cell>
          <cell r="T9">
            <v>0.7</v>
          </cell>
          <cell r="U9">
            <v>2.8</v>
          </cell>
          <cell r="V9">
            <v>0</v>
          </cell>
          <cell r="W9">
            <v>0</v>
          </cell>
          <cell r="X9">
            <v>0.7</v>
          </cell>
          <cell r="Y9">
            <v>2.4</v>
          </cell>
          <cell r="Z9">
            <v>1.9</v>
          </cell>
          <cell r="AA9">
            <v>1.8</v>
          </cell>
          <cell r="AB9">
            <v>1.9</v>
          </cell>
          <cell r="AC9">
            <v>0</v>
          </cell>
          <cell r="AD9">
            <v>1.8</v>
          </cell>
          <cell r="AE9">
            <v>2.2999999999999998</v>
          </cell>
          <cell r="AF9">
            <v>1.1000000000000001</v>
          </cell>
          <cell r="AG9">
            <v>0.8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4.2</v>
          </cell>
          <cell r="E9">
            <v>3.4</v>
          </cell>
          <cell r="F9">
            <v>0.4</v>
          </cell>
          <cell r="G9">
            <v>1.2</v>
          </cell>
          <cell r="H9">
            <v>0</v>
          </cell>
          <cell r="I9">
            <v>0</v>
          </cell>
          <cell r="J9">
            <v>6.4</v>
          </cell>
          <cell r="K9">
            <v>4</v>
          </cell>
          <cell r="L9">
            <v>4</v>
          </cell>
          <cell r="M9">
            <v>5.5</v>
          </cell>
          <cell r="N9">
            <v>4.5</v>
          </cell>
          <cell r="O9">
            <v>0</v>
          </cell>
          <cell r="P9">
            <v>1.3</v>
          </cell>
          <cell r="Q9">
            <v>1.4</v>
          </cell>
          <cell r="R9">
            <v>4.4000000000000004</v>
          </cell>
          <cell r="S9">
            <v>1.6</v>
          </cell>
          <cell r="T9">
            <v>5.5</v>
          </cell>
          <cell r="U9">
            <v>2</v>
          </cell>
          <cell r="V9">
            <v>0</v>
          </cell>
          <cell r="W9">
            <v>0</v>
          </cell>
          <cell r="X9">
            <v>4.5999999999999996</v>
          </cell>
          <cell r="Y9">
            <v>3.4</v>
          </cell>
          <cell r="Z9">
            <v>5.4</v>
          </cell>
          <cell r="AA9">
            <v>1</v>
          </cell>
          <cell r="AB9">
            <v>0.48</v>
          </cell>
          <cell r="AC9">
            <v>0</v>
          </cell>
          <cell r="AD9">
            <v>1.8</v>
          </cell>
          <cell r="AE9">
            <v>2.2999999999999998</v>
          </cell>
          <cell r="AF9">
            <v>0</v>
          </cell>
          <cell r="AG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 refreshError="1"/>
      <sheetData sheetId="1" refreshError="1"/>
      <sheetData sheetId="2" refreshError="1"/>
      <sheetData sheetId="3">
        <row r="9">
          <cell r="D9">
            <v>0.85</v>
          </cell>
          <cell r="E9">
            <v>1.42</v>
          </cell>
          <cell r="F9">
            <v>0</v>
          </cell>
          <cell r="G9">
            <v>0</v>
          </cell>
          <cell r="H9">
            <v>1.63</v>
          </cell>
          <cell r="I9">
            <v>1.55</v>
          </cell>
          <cell r="J9">
            <v>1.48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1.6850000000000001</v>
          </cell>
          <cell r="W9">
            <v>1.5750000000000002</v>
          </cell>
          <cell r="X9">
            <v>0.61499999999999999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1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Hrs Indirectas"/>
      <sheetName val="Grafico Eficiencia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1.25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1.883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0.57999999999999996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0.21299999999999999</v>
          </cell>
          <cell r="H9">
            <v>0</v>
          </cell>
          <cell r="I9">
            <v>0</v>
          </cell>
          <cell r="J9">
            <v>0</v>
          </cell>
          <cell r="K9">
            <v>1.456</v>
          </cell>
          <cell r="L9">
            <v>0</v>
          </cell>
          <cell r="M9">
            <v>4.9500000000000002E-2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0.495</v>
          </cell>
          <cell r="S9">
            <v>0.42499999999999999</v>
          </cell>
          <cell r="T9">
            <v>1.526</v>
          </cell>
          <cell r="U9">
            <v>0.995</v>
          </cell>
          <cell r="V9">
            <v>1.2350000000000001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0.42499999999999999</v>
          </cell>
          <cell r="AD9">
            <v>0</v>
          </cell>
          <cell r="AE9">
            <v>0</v>
          </cell>
          <cell r="AF9">
            <v>0.98</v>
          </cell>
          <cell r="AG9">
            <v>0.223</v>
          </cell>
          <cell r="AH9">
            <v>1.1920000000000002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ift A"/>
      <sheetName val="Shift B"/>
      <sheetName val="Shift C"/>
      <sheetName val="Total"/>
    </sheetNames>
    <sheetDataSet>
      <sheetData sheetId="0"/>
      <sheetData sheetId="1"/>
      <sheetData sheetId="2"/>
      <sheetData sheetId="3">
        <row r="2">
          <cell r="D2">
            <v>409.86363636363632</v>
          </cell>
        </row>
        <row r="3">
          <cell r="D3">
            <v>1420.9536363636362</v>
          </cell>
        </row>
        <row r="4">
          <cell r="D4">
            <v>1292.6909090909089</v>
          </cell>
        </row>
        <row r="5">
          <cell r="D5">
            <v>1345.5663636363638</v>
          </cell>
        </row>
        <row r="6">
          <cell r="D6">
            <v>1300.6463636363637</v>
          </cell>
        </row>
        <row r="7">
          <cell r="D7">
            <v>1167.3190909090908</v>
          </cell>
        </row>
        <row r="8">
          <cell r="D8">
            <v>501.05</v>
          </cell>
        </row>
        <row r="9">
          <cell r="D9">
            <v>313.25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402.64</v>
          </cell>
        </row>
        <row r="15">
          <cell r="D15">
            <v>450.48899999999998</v>
          </cell>
        </row>
        <row r="16">
          <cell r="D16">
            <v>687.173</v>
          </cell>
        </row>
        <row r="17">
          <cell r="D17">
            <v>530.18000000000006</v>
          </cell>
        </row>
        <row r="18">
          <cell r="D18">
            <v>738.57500000000005</v>
          </cell>
        </row>
        <row r="19">
          <cell r="D19">
            <v>775.11999999999989</v>
          </cell>
        </row>
        <row r="20">
          <cell r="D20">
            <v>362.88</v>
          </cell>
        </row>
        <row r="21">
          <cell r="D21">
            <v>247.02000000000004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346.44586585599995</v>
          </cell>
        </row>
        <row r="27">
          <cell r="D27">
            <v>621.56079417600006</v>
          </cell>
        </row>
        <row r="28">
          <cell r="D28">
            <v>457.70833766399994</v>
          </cell>
        </row>
        <row r="29">
          <cell r="D29">
            <v>386.29087456000002</v>
          </cell>
        </row>
        <row r="30">
          <cell r="D30">
            <v>369.56878867199998</v>
          </cell>
        </row>
        <row r="31">
          <cell r="D31">
            <v>281.76205126399998</v>
          </cell>
        </row>
        <row r="32">
          <cell r="D32">
            <v>199.291256288</v>
          </cell>
        </row>
        <row r="33">
          <cell r="D33">
            <v>128.43493536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580.7465536640002</v>
          </cell>
        </row>
        <row r="39">
          <cell r="D39">
            <v>376.19145587200001</v>
          </cell>
        </row>
        <row r="40">
          <cell r="D40">
            <v>849.61096446399995</v>
          </cell>
        </row>
        <row r="41">
          <cell r="D41">
            <v>356.49663542400003</v>
          </cell>
        </row>
        <row r="42">
          <cell r="D42">
            <v>255.233432384</v>
          </cell>
        </row>
        <row r="43">
          <cell r="D43">
            <v>42.096765312000002</v>
          </cell>
        </row>
        <row r="44">
          <cell r="D44">
            <v>0</v>
          </cell>
        </row>
        <row r="45">
          <cell r="D45">
            <v>125.231266944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19.271999999999998</v>
          </cell>
        </row>
        <row r="53">
          <cell r="D53">
            <v>20.544</v>
          </cell>
        </row>
        <row r="54">
          <cell r="D54">
            <v>32.938960000000002</v>
          </cell>
        </row>
        <row r="55">
          <cell r="D55">
            <v>21.927</v>
          </cell>
        </row>
        <row r="56">
          <cell r="D56">
            <v>36.401000000000003</v>
          </cell>
        </row>
        <row r="57">
          <cell r="D57">
            <v>17.289000000000001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296.84999999999997</v>
          </cell>
        </row>
        <row r="63">
          <cell r="D63">
            <v>210.06</v>
          </cell>
        </row>
        <row r="64">
          <cell r="D64">
            <v>337.58000000000004</v>
          </cell>
        </row>
        <row r="65">
          <cell r="D65">
            <v>214.23999999999998</v>
          </cell>
        </row>
        <row r="66">
          <cell r="D66">
            <v>599.02399999999966</v>
          </cell>
        </row>
        <row r="67">
          <cell r="D67">
            <v>186.41000000000003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617.77954545454554</v>
          </cell>
        </row>
        <row r="75">
          <cell r="D75">
            <v>343.46454545454543</v>
          </cell>
        </row>
        <row r="76">
          <cell r="D76">
            <v>480.35199999999992</v>
          </cell>
        </row>
        <row r="77">
          <cell r="D77">
            <v>417.86909090909091</v>
          </cell>
        </row>
        <row r="78">
          <cell r="D78">
            <v>287.47500000000002</v>
          </cell>
        </row>
        <row r="79">
          <cell r="D79">
            <v>434.13545454545454</v>
          </cell>
        </row>
        <row r="80">
          <cell r="D80">
            <v>477.36999999999995</v>
          </cell>
        </row>
        <row r="81">
          <cell r="D81">
            <v>1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7.0169999999999995</v>
          </cell>
        </row>
        <row r="99">
          <cell r="D99">
            <v>5.4649999999999999</v>
          </cell>
        </row>
        <row r="100">
          <cell r="D100">
            <v>9.214500000000001</v>
          </cell>
        </row>
        <row r="101">
          <cell r="D101">
            <v>3.7130000000000001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10.805000000000001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118.5</v>
          </cell>
        </row>
        <row r="111">
          <cell r="D111">
            <v>161.93100000000001</v>
          </cell>
        </row>
        <row r="112">
          <cell r="D112">
            <v>127.72599999999997</v>
          </cell>
        </row>
        <row r="113">
          <cell r="D113">
            <v>206.18900000000002</v>
          </cell>
        </row>
        <row r="114">
          <cell r="D114">
            <v>91.256</v>
          </cell>
        </row>
        <row r="115">
          <cell r="D115">
            <v>49.400000000000006</v>
          </cell>
        </row>
        <row r="116">
          <cell r="D116">
            <v>31.199999999999996</v>
          </cell>
        </row>
        <row r="117">
          <cell r="D117">
            <v>48.899999999999991</v>
          </cell>
        </row>
        <row r="118">
          <cell r="D118">
            <v>42.9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82.153999999999996</v>
          </cell>
        </row>
        <row r="123">
          <cell r="D123">
            <v>78.450999999999993</v>
          </cell>
        </row>
        <row r="124">
          <cell r="D124">
            <v>84.248999999999981</v>
          </cell>
        </row>
        <row r="125">
          <cell r="D125">
            <v>51.626000000000005</v>
          </cell>
        </row>
        <row r="126">
          <cell r="D126">
            <v>66.850000000000009</v>
          </cell>
        </row>
        <row r="127">
          <cell r="D127">
            <v>216.893</v>
          </cell>
        </row>
        <row r="128">
          <cell r="D128">
            <v>23.426000000000002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/>
      <sheetData sheetId="1"/>
      <sheetData sheetId="2"/>
      <sheetData sheetId="3">
        <row r="9">
          <cell r="D9">
            <v>0</v>
          </cell>
          <cell r="E9">
            <v>0.38200000000000001</v>
          </cell>
          <cell r="F9">
            <v>0.41499999999999998</v>
          </cell>
          <cell r="G9">
            <v>0.52300000000000002</v>
          </cell>
          <cell r="H9">
            <v>0</v>
          </cell>
          <cell r="I9">
            <v>0</v>
          </cell>
          <cell r="J9">
            <v>0</v>
          </cell>
          <cell r="K9">
            <v>0.75</v>
          </cell>
          <cell r="L9">
            <v>1.1200000000000001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2.2749999999999999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PRR"/>
      <sheetName val="Grafico accidentes"/>
      <sheetName val="Grafico incidentes"/>
      <sheetName val="FG's"/>
    </sheetNames>
    <sheetDataSet>
      <sheetData sheetId="0"/>
      <sheetData sheetId="1"/>
      <sheetData sheetId="2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0.45200000000000001</v>
          </cell>
          <cell r="H9">
            <v>1.23</v>
          </cell>
          <cell r="I9">
            <v>0.93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1.83</v>
          </cell>
          <cell r="O9">
            <v>0.33500000000000002</v>
          </cell>
          <cell r="P9">
            <v>0.97</v>
          </cell>
          <cell r="Q9">
            <v>0.42499999999999999</v>
          </cell>
          <cell r="R9">
            <v>0.84499999999999997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Propue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Propuesta"/>
    </sheetNames>
    <sheetDataSet>
      <sheetData sheetId="0" refreshError="1"/>
      <sheetData sheetId="1" refreshError="1"/>
      <sheetData sheetId="2" refreshError="1"/>
      <sheetData sheetId="3">
        <row r="9">
          <cell r="D9">
            <v>22.35</v>
          </cell>
          <cell r="E9">
            <v>20.75</v>
          </cell>
          <cell r="F9">
            <v>18.600000000000001</v>
          </cell>
          <cell r="G9">
            <v>19.600000000000001</v>
          </cell>
          <cell r="H9">
            <v>21.07</v>
          </cell>
          <cell r="I9">
            <v>9.1</v>
          </cell>
          <cell r="J9">
            <v>26.69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18.37</v>
          </cell>
          <cell r="U9">
            <v>6.3250000000000002</v>
          </cell>
          <cell r="V9">
            <v>28.67</v>
          </cell>
          <cell r="W9">
            <v>6.3250000000000002</v>
          </cell>
          <cell r="X9">
            <v>28.67</v>
          </cell>
          <cell r="Y9">
            <v>23.03</v>
          </cell>
          <cell r="Z9">
            <v>10.935</v>
          </cell>
          <cell r="AA9">
            <v>14.635</v>
          </cell>
          <cell r="AB9">
            <v>16.344999999999999</v>
          </cell>
          <cell r="AC9">
            <v>16.754999999999999</v>
          </cell>
          <cell r="AD9">
            <v>3.05</v>
          </cell>
          <cell r="AE9">
            <v>9.6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Propuesta"/>
    </sheetNames>
    <sheetDataSet>
      <sheetData sheetId="0" refreshError="1"/>
      <sheetData sheetId="1" refreshError="1"/>
      <sheetData sheetId="2" refreshError="1"/>
      <sheetData sheetId="3">
        <row r="9">
          <cell r="D9">
            <v>3.5</v>
          </cell>
          <cell r="E9">
            <v>25.6</v>
          </cell>
          <cell r="F9">
            <v>23.75</v>
          </cell>
          <cell r="G9">
            <v>6.8</v>
          </cell>
          <cell r="H9">
            <v>0</v>
          </cell>
          <cell r="I9">
            <v>0</v>
          </cell>
          <cell r="J9">
            <v>54.35</v>
          </cell>
          <cell r="K9">
            <v>19.07</v>
          </cell>
          <cell r="L9">
            <v>31.56</v>
          </cell>
          <cell r="M9">
            <v>9.1199999999999992</v>
          </cell>
          <cell r="N9">
            <v>14.35</v>
          </cell>
          <cell r="O9">
            <v>0</v>
          </cell>
          <cell r="P9">
            <v>0</v>
          </cell>
          <cell r="Q9">
            <v>8.2799999999999994</v>
          </cell>
          <cell r="R9">
            <v>20.21</v>
          </cell>
          <cell r="S9">
            <v>8.0299999999999994</v>
          </cell>
          <cell r="T9">
            <v>0</v>
          </cell>
          <cell r="U9">
            <v>12.25</v>
          </cell>
          <cell r="V9">
            <v>0</v>
          </cell>
          <cell r="W9">
            <v>0</v>
          </cell>
          <cell r="X9">
            <v>20.13</v>
          </cell>
          <cell r="Y9">
            <v>8.5399999999999991</v>
          </cell>
          <cell r="Z9">
            <v>4.55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9.8699999999999992</v>
          </cell>
          <cell r="G9">
            <v>6.35</v>
          </cell>
          <cell r="H9">
            <v>3.85</v>
          </cell>
          <cell r="I9">
            <v>4.53</v>
          </cell>
          <cell r="J9">
            <v>6.98</v>
          </cell>
          <cell r="K9">
            <v>12.5</v>
          </cell>
          <cell r="L9">
            <v>0</v>
          </cell>
          <cell r="M9">
            <v>9.2750000000000004</v>
          </cell>
          <cell r="N9">
            <v>7.43</v>
          </cell>
          <cell r="O9">
            <v>29.065000000000001</v>
          </cell>
          <cell r="P9">
            <v>15.065</v>
          </cell>
          <cell r="Q9">
            <v>8.33</v>
          </cell>
          <cell r="R9">
            <v>0</v>
          </cell>
          <cell r="S9">
            <v>0</v>
          </cell>
          <cell r="T9">
            <v>9.3699999999999992</v>
          </cell>
          <cell r="U9">
            <v>7.43</v>
          </cell>
          <cell r="V9">
            <v>5.23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15</v>
          </cell>
          <cell r="I9">
            <v>29.824999999999999</v>
          </cell>
          <cell r="J9">
            <v>15.43</v>
          </cell>
          <cell r="K9">
            <v>7.07</v>
          </cell>
          <cell r="L9">
            <v>34.270000000000003</v>
          </cell>
          <cell r="M9">
            <v>8.92</v>
          </cell>
          <cell r="N9">
            <v>6.9450000000000003</v>
          </cell>
          <cell r="O9">
            <v>12.5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27.25</v>
          </cell>
          <cell r="E9">
            <v>18.600000000000001</v>
          </cell>
          <cell r="F9">
            <v>20.25</v>
          </cell>
          <cell r="G9">
            <v>15</v>
          </cell>
          <cell r="H9">
            <v>17</v>
          </cell>
          <cell r="I9">
            <v>0</v>
          </cell>
          <cell r="J9">
            <v>0</v>
          </cell>
          <cell r="K9">
            <v>9.5299999999999994</v>
          </cell>
          <cell r="L9">
            <v>8.92</v>
          </cell>
          <cell r="M9">
            <v>6.9450000000000003</v>
          </cell>
          <cell r="N9">
            <v>7.0949999999999998</v>
          </cell>
          <cell r="O9">
            <v>7.59</v>
          </cell>
          <cell r="P9">
            <v>0</v>
          </cell>
          <cell r="Q9">
            <v>0</v>
          </cell>
          <cell r="R9">
            <v>10.116</v>
          </cell>
          <cell r="S9">
            <v>5.1210000000000004</v>
          </cell>
          <cell r="T9">
            <v>6.9450000000000003</v>
          </cell>
          <cell r="U9">
            <v>6.32</v>
          </cell>
          <cell r="V9">
            <v>8.5299999999999994</v>
          </cell>
          <cell r="W9">
            <v>0</v>
          </cell>
          <cell r="X9">
            <v>0</v>
          </cell>
          <cell r="Y9">
            <v>6.14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27.25</v>
          </cell>
          <cell r="H9">
            <v>18.600000000000001</v>
          </cell>
          <cell r="I9">
            <v>20.25</v>
          </cell>
          <cell r="J9">
            <v>15</v>
          </cell>
          <cell r="K9">
            <v>17</v>
          </cell>
          <cell r="L9">
            <v>0</v>
          </cell>
          <cell r="M9">
            <v>0</v>
          </cell>
          <cell r="N9">
            <v>53.33</v>
          </cell>
          <cell r="O9">
            <v>22.85</v>
          </cell>
          <cell r="P9">
            <v>14.145</v>
          </cell>
          <cell r="Q9">
            <v>9.32</v>
          </cell>
          <cell r="R9">
            <v>14.24</v>
          </cell>
          <cell r="S9">
            <v>0</v>
          </cell>
          <cell r="T9">
            <v>0</v>
          </cell>
          <cell r="U9">
            <v>11.58</v>
          </cell>
          <cell r="V9">
            <v>10.25</v>
          </cell>
          <cell r="W9">
            <v>9.5</v>
          </cell>
          <cell r="Z9">
            <v>15.16</v>
          </cell>
          <cell r="AA9">
            <v>12.6</v>
          </cell>
          <cell r="AB9">
            <v>0</v>
          </cell>
          <cell r="AC9">
            <v>0</v>
          </cell>
          <cell r="AD9">
            <v>10.35</v>
          </cell>
          <cell r="AE9">
            <v>11.3</v>
          </cell>
          <cell r="AF9">
            <v>14.25</v>
          </cell>
          <cell r="AG9">
            <v>10.75</v>
          </cell>
          <cell r="AH9">
            <v>9.8000000000000007</v>
          </cell>
          <cell r="AI9">
            <v>0</v>
          </cell>
          <cell r="AJ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</sheetNames>
    <sheetDataSet>
      <sheetData sheetId="0">
        <row r="5">
          <cell r="D5">
            <v>0.95</v>
          </cell>
        </row>
        <row r="6">
          <cell r="D6">
            <v>1.75</v>
          </cell>
        </row>
        <row r="7">
          <cell r="D7">
            <v>0.9</v>
          </cell>
        </row>
        <row r="9">
          <cell r="D9">
            <v>1.85</v>
          </cell>
        </row>
        <row r="10">
          <cell r="D10">
            <v>0.95</v>
          </cell>
        </row>
        <row r="11">
          <cell r="D11">
            <v>2.6549999999999998</v>
          </cell>
        </row>
        <row r="12">
          <cell r="D12">
            <v>4.68</v>
          </cell>
        </row>
        <row r="13">
          <cell r="D13">
            <v>3.5249999999999999</v>
          </cell>
        </row>
        <row r="15">
          <cell r="D15">
            <v>13.275</v>
          </cell>
        </row>
        <row r="16">
          <cell r="D16">
            <v>0.79500000000000004</v>
          </cell>
        </row>
        <row r="18">
          <cell r="D18">
            <v>3.64</v>
          </cell>
        </row>
        <row r="19">
          <cell r="D19">
            <v>2.2999999999999998</v>
          </cell>
        </row>
        <row r="20">
          <cell r="D20">
            <v>1.6</v>
          </cell>
        </row>
        <row r="22">
          <cell r="D22">
            <v>11.82</v>
          </cell>
        </row>
        <row r="23">
          <cell r="D23">
            <v>5.6</v>
          </cell>
        </row>
        <row r="24">
          <cell r="D24">
            <v>3.33</v>
          </cell>
        </row>
        <row r="25">
          <cell r="D25">
            <v>1.23</v>
          </cell>
        </row>
        <row r="26">
          <cell r="D26">
            <v>1.55</v>
          </cell>
        </row>
        <row r="27">
          <cell r="D27">
            <v>0.5</v>
          </cell>
        </row>
        <row r="28">
          <cell r="D28">
            <v>0.73</v>
          </cell>
        </row>
        <row r="33">
          <cell r="D33">
            <v>9.67</v>
          </cell>
        </row>
        <row r="35">
          <cell r="D35">
            <v>2.915</v>
          </cell>
        </row>
        <row r="36">
          <cell r="D36">
            <v>4.8899999999999997</v>
          </cell>
        </row>
        <row r="37">
          <cell r="D37">
            <v>2.7250000000000001</v>
          </cell>
        </row>
        <row r="39">
          <cell r="D39">
            <v>3.9649999999999999</v>
          </cell>
        </row>
        <row r="40">
          <cell r="D40">
            <v>2.4300000000000002</v>
          </cell>
        </row>
        <row r="41">
          <cell r="D41">
            <v>1.623</v>
          </cell>
        </row>
        <row r="42">
          <cell r="D42">
            <v>4.0999999999999996</v>
          </cell>
        </row>
        <row r="43">
          <cell r="D43">
            <v>0.56000000000000005</v>
          </cell>
        </row>
        <row r="45">
          <cell r="D45">
            <v>4.4109999999999996</v>
          </cell>
        </row>
        <row r="46">
          <cell r="D46">
            <v>0.87</v>
          </cell>
        </row>
        <row r="48">
          <cell r="D48">
            <v>2.2919999999999998</v>
          </cell>
        </row>
        <row r="53">
          <cell r="D53">
            <v>8.09</v>
          </cell>
        </row>
        <row r="54">
          <cell r="D54">
            <v>5.3</v>
          </cell>
        </row>
        <row r="55">
          <cell r="D55">
            <v>7.1550000000000002</v>
          </cell>
        </row>
        <row r="56">
          <cell r="D56">
            <v>4.7050000000000001</v>
          </cell>
        </row>
        <row r="57">
          <cell r="D57">
            <v>3.3650000000000002</v>
          </cell>
        </row>
        <row r="58">
          <cell r="D58">
            <v>2.7349999999999999</v>
          </cell>
        </row>
        <row r="59">
          <cell r="D59">
            <v>7.7350000000000003</v>
          </cell>
        </row>
        <row r="60">
          <cell r="D60">
            <v>1.19</v>
          </cell>
        </row>
        <row r="62">
          <cell r="D62">
            <v>6.7649999999999997</v>
          </cell>
        </row>
        <row r="65">
          <cell r="D65">
            <v>6.61</v>
          </cell>
        </row>
        <row r="66">
          <cell r="D66">
            <v>4.4950000000000001</v>
          </cell>
        </row>
        <row r="68">
          <cell r="D68">
            <v>1.56</v>
          </cell>
        </row>
        <row r="73">
          <cell r="D73">
            <v>2.5449999999999999</v>
          </cell>
        </row>
        <row r="76">
          <cell r="D76">
            <v>4.0750000000000002</v>
          </cell>
        </row>
        <row r="82">
          <cell r="D82">
            <v>8.85</v>
          </cell>
        </row>
        <row r="83">
          <cell r="D83">
            <v>5.3</v>
          </cell>
        </row>
        <row r="84">
          <cell r="D84">
            <v>3</v>
          </cell>
        </row>
        <row r="85">
          <cell r="D85">
            <v>2.0150000000000001</v>
          </cell>
        </row>
        <row r="86">
          <cell r="D86">
            <v>4.03</v>
          </cell>
        </row>
        <row r="87">
          <cell r="D87">
            <v>3.3</v>
          </cell>
        </row>
        <row r="93">
          <cell r="D93">
            <v>2.2709999999999999</v>
          </cell>
        </row>
        <row r="94">
          <cell r="D94">
            <v>2.5499999999999998</v>
          </cell>
        </row>
        <row r="96">
          <cell r="D96">
            <v>0.25</v>
          </cell>
        </row>
        <row r="98">
          <cell r="D98">
            <v>0.65500000000000003</v>
          </cell>
        </row>
        <row r="99">
          <cell r="D99">
            <v>0.59399999999999997</v>
          </cell>
        </row>
        <row r="101">
          <cell r="D101">
            <v>0.95</v>
          </cell>
        </row>
        <row r="102">
          <cell r="D102">
            <v>0.35</v>
          </cell>
        </row>
        <row r="103">
          <cell r="D103">
            <v>2.2999999999999998</v>
          </cell>
        </row>
        <row r="105">
          <cell r="D105">
            <v>0.80500000000000005</v>
          </cell>
        </row>
        <row r="109">
          <cell r="D109">
            <v>3.45</v>
          </cell>
        </row>
        <row r="110">
          <cell r="D110">
            <v>7.0250000000000004</v>
          </cell>
        </row>
        <row r="112">
          <cell r="D112">
            <v>8.0549999999999997</v>
          </cell>
        </row>
        <row r="113">
          <cell r="D113">
            <v>3.9449999999999998</v>
          </cell>
        </row>
        <row r="114">
          <cell r="D114">
            <v>9.875</v>
          </cell>
        </row>
        <row r="115">
          <cell r="D115">
            <v>4.5949999999999998</v>
          </cell>
        </row>
        <row r="116">
          <cell r="D116">
            <v>2.82</v>
          </cell>
        </row>
        <row r="118">
          <cell r="D118">
            <v>3.15</v>
          </cell>
        </row>
        <row r="120">
          <cell r="D120">
            <v>3.87</v>
          </cell>
        </row>
        <row r="121">
          <cell r="D121">
            <v>7.22</v>
          </cell>
        </row>
        <row r="122">
          <cell r="D122">
            <v>6.84</v>
          </cell>
        </row>
      </sheetData>
      <sheetData sheetId="1">
        <row r="5">
          <cell r="D5">
            <v>5.585</v>
          </cell>
        </row>
        <row r="6">
          <cell r="D6">
            <v>3.88</v>
          </cell>
        </row>
        <row r="7">
          <cell r="D7">
            <v>1.07</v>
          </cell>
        </row>
        <row r="8">
          <cell r="D8">
            <v>16.745000000000001</v>
          </cell>
        </row>
        <row r="9">
          <cell r="D9">
            <v>6.01</v>
          </cell>
        </row>
        <row r="10">
          <cell r="D10">
            <v>5.2750000000000004</v>
          </cell>
        </row>
        <row r="11">
          <cell r="D11">
            <v>3.1459999999999999</v>
          </cell>
        </row>
        <row r="12">
          <cell r="D12">
            <v>7.4050000000000002</v>
          </cell>
        </row>
        <row r="13">
          <cell r="D13">
            <v>9.35</v>
          </cell>
        </row>
        <row r="14">
          <cell r="D14">
            <v>11.37</v>
          </cell>
        </row>
        <row r="15">
          <cell r="D15">
            <v>5.415</v>
          </cell>
        </row>
        <row r="17">
          <cell r="D17">
            <v>7.58</v>
          </cell>
        </row>
        <row r="18">
          <cell r="D18">
            <v>3.8149999999999999</v>
          </cell>
        </row>
        <row r="21">
          <cell r="D21">
            <v>6.9850000000000003</v>
          </cell>
        </row>
        <row r="30">
          <cell r="D30">
            <v>4.1399999999999997</v>
          </cell>
        </row>
        <row r="32">
          <cell r="D32">
            <v>3.42</v>
          </cell>
        </row>
        <row r="33">
          <cell r="D33">
            <v>0.67500000000000004</v>
          </cell>
        </row>
        <row r="35">
          <cell r="D35">
            <v>2.4750000000000001</v>
          </cell>
        </row>
        <row r="36">
          <cell r="D36">
            <v>2.0150000000000001</v>
          </cell>
        </row>
        <row r="38">
          <cell r="D38">
            <v>6.21</v>
          </cell>
        </row>
        <row r="39">
          <cell r="D39">
            <v>2.09</v>
          </cell>
        </row>
        <row r="40">
          <cell r="D40">
            <v>2.1280000000000001</v>
          </cell>
        </row>
        <row r="47">
          <cell r="D47">
            <v>6.165</v>
          </cell>
        </row>
        <row r="48">
          <cell r="D48">
            <v>3.91</v>
          </cell>
        </row>
        <row r="51">
          <cell r="D51">
            <v>3.36</v>
          </cell>
        </row>
        <row r="52">
          <cell r="D52">
            <v>2.91</v>
          </cell>
        </row>
        <row r="53">
          <cell r="D53">
            <v>2.96</v>
          </cell>
        </row>
        <row r="54">
          <cell r="D54">
            <v>2.5049999999999999</v>
          </cell>
        </row>
        <row r="55">
          <cell r="D55">
            <v>5.55</v>
          </cell>
        </row>
        <row r="56">
          <cell r="D56">
            <v>5.04</v>
          </cell>
        </row>
        <row r="57">
          <cell r="D57">
            <v>0.32500000000000001</v>
          </cell>
        </row>
        <row r="59">
          <cell r="D59">
            <v>6.81</v>
          </cell>
        </row>
        <row r="60">
          <cell r="D60">
            <v>2.6549999999999998</v>
          </cell>
        </row>
        <row r="61">
          <cell r="D61">
            <v>3.23</v>
          </cell>
        </row>
        <row r="63">
          <cell r="D63">
            <v>2.2400000000000002</v>
          </cell>
        </row>
        <row r="68">
          <cell r="D68">
            <v>4.4649999999999999</v>
          </cell>
        </row>
        <row r="75">
          <cell r="D75">
            <v>3.13</v>
          </cell>
        </row>
        <row r="76">
          <cell r="D76">
            <v>0.69</v>
          </cell>
        </row>
        <row r="77">
          <cell r="D77">
            <v>0.82499999999999996</v>
          </cell>
        </row>
        <row r="78">
          <cell r="D78">
            <v>2.335</v>
          </cell>
        </row>
        <row r="79">
          <cell r="D79">
            <v>2.09</v>
          </cell>
        </row>
        <row r="80">
          <cell r="D80">
            <v>2.2549999999999999</v>
          </cell>
        </row>
        <row r="81">
          <cell r="D81">
            <v>2.89</v>
          </cell>
        </row>
        <row r="82">
          <cell r="D82">
            <v>1.2230000000000001</v>
          </cell>
        </row>
        <row r="89">
          <cell r="D89">
            <v>5.1050000000000004</v>
          </cell>
        </row>
        <row r="90">
          <cell r="D90">
            <v>5.2050000000000001</v>
          </cell>
        </row>
        <row r="91">
          <cell r="D91">
            <v>4.74</v>
          </cell>
        </row>
        <row r="92">
          <cell r="D92">
            <v>5.01</v>
          </cell>
        </row>
        <row r="93">
          <cell r="D93">
            <v>4.6500000000000004</v>
          </cell>
        </row>
        <row r="94">
          <cell r="D94">
            <v>6.2649999999999997</v>
          </cell>
        </row>
        <row r="95">
          <cell r="D95">
            <v>3.399</v>
          </cell>
        </row>
        <row r="96">
          <cell r="D96">
            <v>6.38</v>
          </cell>
        </row>
        <row r="97">
          <cell r="D97">
            <v>4.6399999999999997</v>
          </cell>
        </row>
        <row r="98">
          <cell r="D98">
            <v>7.7949999999999999</v>
          </cell>
        </row>
        <row r="99">
          <cell r="D99">
            <v>5.99</v>
          </cell>
        </row>
        <row r="100">
          <cell r="D100">
            <v>2.4</v>
          </cell>
        </row>
        <row r="101">
          <cell r="D101">
            <v>5.9249999999999998</v>
          </cell>
        </row>
        <row r="102">
          <cell r="D102">
            <v>4.51</v>
          </cell>
        </row>
        <row r="103">
          <cell r="D103">
            <v>2.6150000000000002</v>
          </cell>
        </row>
        <row r="110">
          <cell r="D110">
            <v>5.8</v>
          </cell>
        </row>
        <row r="111">
          <cell r="D111">
            <v>2.81</v>
          </cell>
        </row>
        <row r="112">
          <cell r="D112">
            <v>3.3149999999999999</v>
          </cell>
        </row>
        <row r="113">
          <cell r="D113">
            <v>5.4950000000000001</v>
          </cell>
        </row>
        <row r="114">
          <cell r="D114">
            <v>4.1399999999999997</v>
          </cell>
        </row>
        <row r="115">
          <cell r="D115">
            <v>3.76</v>
          </cell>
        </row>
        <row r="116">
          <cell r="D116">
            <v>4.8070000000000004</v>
          </cell>
        </row>
        <row r="117">
          <cell r="D117">
            <v>0.91700000000000004</v>
          </cell>
        </row>
        <row r="119">
          <cell r="D119">
            <v>6.34</v>
          </cell>
        </row>
        <row r="120">
          <cell r="D120">
            <v>1.913</v>
          </cell>
        </row>
        <row r="122">
          <cell r="D122">
            <v>10.52</v>
          </cell>
        </row>
        <row r="123">
          <cell r="D123">
            <v>3.8650000000000002</v>
          </cell>
        </row>
        <row r="126">
          <cell r="D126">
            <v>6.27</v>
          </cell>
        </row>
        <row r="131">
          <cell r="D131">
            <v>6.6449999999999996</v>
          </cell>
        </row>
        <row r="132">
          <cell r="D132">
            <v>4</v>
          </cell>
        </row>
        <row r="134">
          <cell r="D134">
            <v>5.44</v>
          </cell>
        </row>
        <row r="135">
          <cell r="D135">
            <v>2.89</v>
          </cell>
        </row>
        <row r="137">
          <cell r="D137">
            <v>4.75</v>
          </cell>
        </row>
        <row r="138">
          <cell r="D138">
            <v>3.5950000000000002</v>
          </cell>
        </row>
        <row r="139">
          <cell r="D139">
            <v>3.61</v>
          </cell>
        </row>
        <row r="140">
          <cell r="D140">
            <v>6.42</v>
          </cell>
        </row>
        <row r="141">
          <cell r="D141">
            <v>7.5949999999999998</v>
          </cell>
        </row>
        <row r="142">
          <cell r="D142">
            <v>1.6</v>
          </cell>
        </row>
        <row r="143">
          <cell r="D143">
            <v>5.3550000000000004</v>
          </cell>
        </row>
        <row r="144">
          <cell r="D144">
            <v>2.375</v>
          </cell>
        </row>
        <row r="147">
          <cell r="D147">
            <v>3.0950000000000002</v>
          </cell>
        </row>
        <row r="151">
          <cell r="D151">
            <v>2.95</v>
          </cell>
        </row>
        <row r="152">
          <cell r="D152">
            <v>8.3949999999999996</v>
          </cell>
        </row>
        <row r="158">
          <cell r="D158">
            <v>14.215</v>
          </cell>
        </row>
        <row r="159">
          <cell r="D159">
            <v>7.81</v>
          </cell>
        </row>
        <row r="161">
          <cell r="D161">
            <v>9.14</v>
          </cell>
        </row>
        <row r="162">
          <cell r="D162">
            <v>2100</v>
          </cell>
        </row>
        <row r="163">
          <cell r="D163">
            <v>7.2649999999999997</v>
          </cell>
        </row>
        <row r="164">
          <cell r="D164">
            <v>6.37</v>
          </cell>
        </row>
        <row r="165">
          <cell r="D165">
            <v>1.81</v>
          </cell>
        </row>
        <row r="166">
          <cell r="D166">
            <v>2.5649999999999999</v>
          </cell>
        </row>
        <row r="168">
          <cell r="D168">
            <v>4.085</v>
          </cell>
        </row>
        <row r="180">
          <cell r="D180">
            <v>5.15</v>
          </cell>
        </row>
        <row r="183">
          <cell r="D183">
            <v>0.27</v>
          </cell>
        </row>
        <row r="184">
          <cell r="D184">
            <v>0.95</v>
          </cell>
        </row>
        <row r="185">
          <cell r="D185">
            <v>0.31</v>
          </cell>
        </row>
        <row r="186">
          <cell r="D186">
            <v>0.215</v>
          </cell>
        </row>
        <row r="187">
          <cell r="D187">
            <v>1.123</v>
          </cell>
        </row>
        <row r="189">
          <cell r="D189">
            <v>4.29</v>
          </cell>
        </row>
        <row r="194">
          <cell r="D194">
            <v>1.86</v>
          </cell>
        </row>
        <row r="195">
          <cell r="D195">
            <v>0.31</v>
          </cell>
        </row>
        <row r="196">
          <cell r="D196">
            <v>0.93</v>
          </cell>
        </row>
        <row r="197">
          <cell r="D197">
            <v>1.21</v>
          </cell>
        </row>
        <row r="199">
          <cell r="D199">
            <v>0.45</v>
          </cell>
        </row>
        <row r="200">
          <cell r="D200">
            <v>6.8150000000000004</v>
          </cell>
        </row>
        <row r="202">
          <cell r="D202">
            <v>0.875</v>
          </cell>
        </row>
        <row r="204">
          <cell r="D204">
            <v>0.71499999999999997</v>
          </cell>
        </row>
        <row r="206">
          <cell r="D206">
            <v>0.44</v>
          </cell>
        </row>
        <row r="208">
          <cell r="D208">
            <v>0.42</v>
          </cell>
        </row>
        <row r="210">
          <cell r="D210">
            <v>0.72</v>
          </cell>
        </row>
        <row r="215">
          <cell r="D215">
            <v>0.96</v>
          </cell>
        </row>
        <row r="216">
          <cell r="D216">
            <v>1.06</v>
          </cell>
        </row>
        <row r="217">
          <cell r="D217">
            <v>0.23499999999999999</v>
          </cell>
        </row>
        <row r="218">
          <cell r="D218">
            <v>0.86499999999999999</v>
          </cell>
        </row>
        <row r="227">
          <cell r="D227">
            <v>0.61</v>
          </cell>
        </row>
        <row r="228">
          <cell r="D228">
            <v>0.215</v>
          </cell>
        </row>
        <row r="229">
          <cell r="D229">
            <v>0.8</v>
          </cell>
        </row>
        <row r="240">
          <cell r="D240">
            <v>1.66</v>
          </cell>
        </row>
        <row r="256">
          <cell r="D256">
            <v>1.68</v>
          </cell>
        </row>
        <row r="257">
          <cell r="D257">
            <v>1.837</v>
          </cell>
        </row>
        <row r="258">
          <cell r="D258">
            <v>1.45</v>
          </cell>
        </row>
        <row r="259">
          <cell r="D259">
            <v>2.96</v>
          </cell>
        </row>
        <row r="260">
          <cell r="D260">
            <v>1.36</v>
          </cell>
        </row>
        <row r="261">
          <cell r="D261">
            <v>1.873</v>
          </cell>
        </row>
        <row r="262">
          <cell r="D262">
            <v>2.74</v>
          </cell>
        </row>
        <row r="263">
          <cell r="D263">
            <v>1.0209999999999999</v>
          </cell>
        </row>
        <row r="264">
          <cell r="D264">
            <v>2.605</v>
          </cell>
        </row>
        <row r="265">
          <cell r="D265">
            <v>1.173</v>
          </cell>
        </row>
        <row r="266">
          <cell r="D266">
            <v>0.92</v>
          </cell>
        </row>
        <row r="267">
          <cell r="D267">
            <v>1.1950000000000001</v>
          </cell>
        </row>
        <row r="268">
          <cell r="D268">
            <v>0.54500000000000004</v>
          </cell>
        </row>
        <row r="270">
          <cell r="D270">
            <v>5.2850000000000001</v>
          </cell>
        </row>
        <row r="271">
          <cell r="D271">
            <v>3.55</v>
          </cell>
        </row>
        <row r="272">
          <cell r="D272">
            <v>0.82</v>
          </cell>
        </row>
        <row r="273">
          <cell r="D273">
            <v>1.629</v>
          </cell>
        </row>
        <row r="274">
          <cell r="D274">
            <v>2.9000000000000001E-2</v>
          </cell>
        </row>
        <row r="275">
          <cell r="D275">
            <v>0.52900000000000003</v>
          </cell>
        </row>
        <row r="276">
          <cell r="D276">
            <v>1.7450000000000001</v>
          </cell>
        </row>
        <row r="277">
          <cell r="D277">
            <v>0.36</v>
          </cell>
        </row>
        <row r="278">
          <cell r="D278">
            <v>0.61</v>
          </cell>
        </row>
        <row r="279">
          <cell r="D279">
            <v>0.75</v>
          </cell>
        </row>
        <row r="280">
          <cell r="D280">
            <v>2.7669999999999999</v>
          </cell>
        </row>
        <row r="281">
          <cell r="D281">
            <v>1.22</v>
          </cell>
        </row>
        <row r="282">
          <cell r="D282">
            <v>0.97299999999999998</v>
          </cell>
        </row>
        <row r="283">
          <cell r="D283">
            <v>2.88</v>
          </cell>
        </row>
        <row r="284">
          <cell r="D284">
            <v>1.6</v>
          </cell>
        </row>
        <row r="285">
          <cell r="D285">
            <v>4.1100000000000003</v>
          </cell>
        </row>
        <row r="286">
          <cell r="D286">
            <v>4.0049999999999999</v>
          </cell>
        </row>
        <row r="287">
          <cell r="D287">
            <v>2.7</v>
          </cell>
        </row>
        <row r="288">
          <cell r="D288">
            <v>3.94</v>
          </cell>
        </row>
        <row r="289">
          <cell r="D289">
            <v>13.99</v>
          </cell>
        </row>
        <row r="291">
          <cell r="D291">
            <v>5.3849999999999998</v>
          </cell>
        </row>
        <row r="292">
          <cell r="D292">
            <v>4.4400000000000004</v>
          </cell>
        </row>
        <row r="293">
          <cell r="D293">
            <v>0.95299999999999996</v>
          </cell>
        </row>
        <row r="294">
          <cell r="D294">
            <v>1.0149999999999999</v>
          </cell>
        </row>
        <row r="295">
          <cell r="D295">
            <v>2</v>
          </cell>
        </row>
        <row r="296">
          <cell r="D296">
            <v>1.355</v>
          </cell>
        </row>
        <row r="297">
          <cell r="D297">
            <v>3.34</v>
          </cell>
        </row>
        <row r="298">
          <cell r="D298">
            <v>1.34</v>
          </cell>
        </row>
        <row r="299">
          <cell r="D299">
            <v>2.11</v>
          </cell>
        </row>
        <row r="301">
          <cell r="D301">
            <v>2.165</v>
          </cell>
        </row>
        <row r="302">
          <cell r="D302">
            <v>0.62</v>
          </cell>
        </row>
        <row r="303">
          <cell r="D303">
            <v>1.4370000000000001</v>
          </cell>
        </row>
        <row r="304">
          <cell r="D304">
            <v>1.77</v>
          </cell>
        </row>
        <row r="306">
          <cell r="D306">
            <v>2.68</v>
          </cell>
        </row>
        <row r="307">
          <cell r="D307">
            <v>3.9049999999999998</v>
          </cell>
        </row>
        <row r="308">
          <cell r="D308">
            <v>2.855</v>
          </cell>
        </row>
        <row r="309">
          <cell r="D309">
            <v>3.78</v>
          </cell>
        </row>
        <row r="310">
          <cell r="D310">
            <v>4.78</v>
          </cell>
        </row>
        <row r="311">
          <cell r="D311">
            <v>4.38</v>
          </cell>
        </row>
        <row r="312">
          <cell r="D312">
            <v>4.2270000000000003</v>
          </cell>
        </row>
        <row r="313">
          <cell r="D313">
            <v>2.625</v>
          </cell>
        </row>
        <row r="314">
          <cell r="D314">
            <v>2.5499999999999998</v>
          </cell>
        </row>
        <row r="315">
          <cell r="D315">
            <v>5.01</v>
          </cell>
        </row>
        <row r="316">
          <cell r="D316">
            <v>1.31</v>
          </cell>
        </row>
        <row r="317">
          <cell r="D317">
            <v>1.2150000000000001</v>
          </cell>
        </row>
        <row r="318">
          <cell r="D318">
            <v>4.71</v>
          </cell>
        </row>
        <row r="319">
          <cell r="D319">
            <v>6.13</v>
          </cell>
        </row>
        <row r="320">
          <cell r="D320">
            <v>4.0750000000000002</v>
          </cell>
        </row>
        <row r="321">
          <cell r="D321">
            <v>3.7330000000000001</v>
          </cell>
        </row>
        <row r="322">
          <cell r="D322">
            <v>1.3640000000000001</v>
          </cell>
        </row>
        <row r="324">
          <cell r="D324">
            <v>8.7949999999999999</v>
          </cell>
        </row>
        <row r="325">
          <cell r="D325">
            <v>6.64</v>
          </cell>
        </row>
        <row r="327">
          <cell r="D327">
            <v>5.67</v>
          </cell>
        </row>
        <row r="328">
          <cell r="D328">
            <v>4.3899999999999997</v>
          </cell>
        </row>
        <row r="330">
          <cell r="D330">
            <v>3.74</v>
          </cell>
        </row>
        <row r="331">
          <cell r="D331">
            <v>8.67</v>
          </cell>
        </row>
        <row r="332">
          <cell r="D332">
            <v>2.12</v>
          </cell>
        </row>
        <row r="333">
          <cell r="D333">
            <v>7.3810000000000002</v>
          </cell>
        </row>
        <row r="334">
          <cell r="D334">
            <v>7.734</v>
          </cell>
        </row>
        <row r="335">
          <cell r="D335">
            <v>10</v>
          </cell>
        </row>
        <row r="336">
          <cell r="D336">
            <v>6.9969999999999999</v>
          </cell>
        </row>
        <row r="337">
          <cell r="D337">
            <v>9.5079999999999991</v>
          </cell>
        </row>
        <row r="338">
          <cell r="D338">
            <v>2.1680000000000001</v>
          </cell>
        </row>
        <row r="339">
          <cell r="D339">
            <v>3.49</v>
          </cell>
        </row>
        <row r="341">
          <cell r="D341">
            <v>2.008</v>
          </cell>
        </row>
        <row r="342">
          <cell r="D342">
            <v>0.80100000000000005</v>
          </cell>
        </row>
        <row r="353">
          <cell r="D353">
            <v>11.015000000000001</v>
          </cell>
        </row>
        <row r="362">
          <cell r="D362">
            <v>5.7350000000000003</v>
          </cell>
        </row>
        <row r="365">
          <cell r="D365">
            <v>3.9950000000000001</v>
          </cell>
        </row>
        <row r="369">
          <cell r="D369">
            <v>3.8919999999999999</v>
          </cell>
        </row>
        <row r="370">
          <cell r="D370">
            <v>0.82299999999999995</v>
          </cell>
        </row>
        <row r="371">
          <cell r="D371">
            <v>14.025</v>
          </cell>
        </row>
        <row r="372">
          <cell r="D372">
            <v>4240</v>
          </cell>
        </row>
        <row r="373">
          <cell r="D373">
            <v>1.9950000000000001</v>
          </cell>
        </row>
        <row r="374">
          <cell r="D374">
            <v>3.54</v>
          </cell>
        </row>
        <row r="378">
          <cell r="D378">
            <v>4.28</v>
          </cell>
        </row>
        <row r="383">
          <cell r="D383">
            <v>5.44</v>
          </cell>
        </row>
        <row r="386">
          <cell r="D386">
            <v>6.4249999999999998</v>
          </cell>
        </row>
        <row r="387">
          <cell r="D387">
            <v>4.4050000000000002</v>
          </cell>
        </row>
        <row r="392">
          <cell r="D392">
            <v>3.3250000000000002</v>
          </cell>
        </row>
        <row r="393">
          <cell r="D393">
            <v>2.12</v>
          </cell>
        </row>
        <row r="394">
          <cell r="D394">
            <v>3.2650000000000001</v>
          </cell>
        </row>
        <row r="395">
          <cell r="D395">
            <v>4.1399999999999997</v>
          </cell>
        </row>
        <row r="399">
          <cell r="D399">
            <v>3.82</v>
          </cell>
        </row>
        <row r="406">
          <cell r="D406">
            <v>2.27</v>
          </cell>
        </row>
        <row r="413">
          <cell r="D413">
            <v>10.26</v>
          </cell>
        </row>
        <row r="414">
          <cell r="D414">
            <v>0.45</v>
          </cell>
        </row>
        <row r="416">
          <cell r="D416">
            <v>5.4509999999999996</v>
          </cell>
        </row>
        <row r="425">
          <cell r="D425">
            <v>9.7249999999999996</v>
          </cell>
        </row>
        <row r="427">
          <cell r="D427">
            <v>5.5590000000000002</v>
          </cell>
        </row>
        <row r="428">
          <cell r="D428">
            <v>5.2830000000000004</v>
          </cell>
        </row>
        <row r="429">
          <cell r="D429">
            <v>4.55</v>
          </cell>
        </row>
        <row r="430">
          <cell r="D430">
            <v>6.25</v>
          </cell>
        </row>
        <row r="431">
          <cell r="D431">
            <v>9.57</v>
          </cell>
        </row>
        <row r="432">
          <cell r="D432">
            <v>4.53</v>
          </cell>
        </row>
        <row r="433">
          <cell r="D433">
            <v>6.23</v>
          </cell>
        </row>
        <row r="434">
          <cell r="D434">
            <v>6.625</v>
          </cell>
        </row>
        <row r="435">
          <cell r="D435">
            <v>2.8250000000000002</v>
          </cell>
        </row>
        <row r="436">
          <cell r="D436">
            <v>4.7850000000000001</v>
          </cell>
        </row>
        <row r="437">
          <cell r="D437">
            <v>1.8</v>
          </cell>
        </row>
        <row r="438">
          <cell r="D438">
            <v>2.8250000000000002</v>
          </cell>
        </row>
        <row r="439">
          <cell r="D439">
            <v>2.835</v>
          </cell>
        </row>
        <row r="440">
          <cell r="D440">
            <v>3.98</v>
          </cell>
        </row>
        <row r="441">
          <cell r="D441">
            <v>12.429</v>
          </cell>
        </row>
        <row r="443">
          <cell r="D443">
            <v>4.47</v>
          </cell>
        </row>
        <row r="444">
          <cell r="D444">
            <v>2.5</v>
          </cell>
        </row>
        <row r="446">
          <cell r="D446">
            <v>9.64</v>
          </cell>
        </row>
        <row r="447">
          <cell r="D447">
            <v>3.4820000000000002</v>
          </cell>
        </row>
        <row r="448">
          <cell r="D448">
            <v>4.67</v>
          </cell>
        </row>
        <row r="449">
          <cell r="D449">
            <v>4.8099999999999996</v>
          </cell>
        </row>
        <row r="450">
          <cell r="D450">
            <v>3.782</v>
          </cell>
        </row>
        <row r="451">
          <cell r="D451">
            <v>2.3199999999999998</v>
          </cell>
        </row>
        <row r="452">
          <cell r="D452">
            <v>9.0649999999999995</v>
          </cell>
        </row>
        <row r="454">
          <cell r="D454">
            <v>4.67</v>
          </cell>
        </row>
        <row r="455">
          <cell r="D455">
            <v>9.7100000000000009</v>
          </cell>
        </row>
        <row r="456">
          <cell r="D456">
            <v>5.3719999999999999</v>
          </cell>
        </row>
        <row r="457">
          <cell r="D457">
            <v>2.1709999999999998</v>
          </cell>
        </row>
        <row r="458">
          <cell r="D458">
            <v>4.05</v>
          </cell>
        </row>
        <row r="459">
          <cell r="D459">
            <v>8.3650000000000002</v>
          </cell>
        </row>
        <row r="460">
          <cell r="D460">
            <v>1.675</v>
          </cell>
        </row>
        <row r="461">
          <cell r="D461">
            <v>6.15</v>
          </cell>
        </row>
        <row r="462">
          <cell r="D462">
            <v>3.68</v>
          </cell>
        </row>
        <row r="463">
          <cell r="D463">
            <v>4.1050000000000004</v>
          </cell>
        </row>
        <row r="464">
          <cell r="D464">
            <v>3.32</v>
          </cell>
        </row>
        <row r="465">
          <cell r="D465">
            <v>3.25</v>
          </cell>
        </row>
        <row r="466">
          <cell r="D466">
            <v>3.9039999999999999</v>
          </cell>
        </row>
        <row r="468">
          <cell r="D468">
            <v>1.2</v>
          </cell>
        </row>
        <row r="469">
          <cell r="D469">
            <v>1.718</v>
          </cell>
        </row>
        <row r="470">
          <cell r="D470">
            <v>1.95</v>
          </cell>
        </row>
        <row r="472">
          <cell r="D472">
            <v>2.81</v>
          </cell>
        </row>
        <row r="473">
          <cell r="D473">
            <v>6.2519999999999998</v>
          </cell>
        </row>
        <row r="474">
          <cell r="D474">
            <v>5.4</v>
          </cell>
        </row>
        <row r="475">
          <cell r="D475">
            <v>2.29</v>
          </cell>
        </row>
        <row r="476">
          <cell r="D476">
            <v>3.61</v>
          </cell>
        </row>
        <row r="477">
          <cell r="D477">
            <v>6.5</v>
          </cell>
        </row>
        <row r="478">
          <cell r="D478">
            <v>3.2250000000000001</v>
          </cell>
        </row>
        <row r="479">
          <cell r="D479">
            <v>2.0699999999999998</v>
          </cell>
        </row>
        <row r="480">
          <cell r="D480">
            <v>8.0399999999999991</v>
          </cell>
        </row>
        <row r="481">
          <cell r="D481">
            <v>8.375</v>
          </cell>
        </row>
      </sheetData>
      <sheetData sheetId="2">
        <row r="8">
          <cell r="D8">
            <v>3.5049999999999999</v>
          </cell>
        </row>
        <row r="9">
          <cell r="D9">
            <v>1.57</v>
          </cell>
        </row>
        <row r="11">
          <cell r="D11">
            <v>5.0149999999999997</v>
          </cell>
        </row>
        <row r="12">
          <cell r="D12">
            <v>4.7149999999999999</v>
          </cell>
        </row>
        <row r="13">
          <cell r="D13">
            <v>0.48199999999999998</v>
          </cell>
        </row>
        <row r="14">
          <cell r="D14">
            <v>3.62</v>
          </cell>
        </row>
        <row r="15">
          <cell r="D15">
            <v>2.1850000000000001</v>
          </cell>
        </row>
        <row r="17">
          <cell r="D17">
            <v>5.77</v>
          </cell>
        </row>
        <row r="18">
          <cell r="D18">
            <v>1.835</v>
          </cell>
        </row>
        <row r="21">
          <cell r="D21">
            <v>5.28</v>
          </cell>
        </row>
        <row r="26">
          <cell r="D26">
            <v>7.18</v>
          </cell>
        </row>
        <row r="27">
          <cell r="D27">
            <v>8.2100000000000009</v>
          </cell>
        </row>
        <row r="29">
          <cell r="D29">
            <v>6.7460000000000004</v>
          </cell>
        </row>
        <row r="30">
          <cell r="D30">
            <v>7</v>
          </cell>
        </row>
        <row r="31">
          <cell r="D31">
            <v>3</v>
          </cell>
        </row>
        <row r="32">
          <cell r="D32">
            <v>6.8849999999999998</v>
          </cell>
        </row>
        <row r="33">
          <cell r="D33">
            <v>2.8250000000000002</v>
          </cell>
        </row>
        <row r="34">
          <cell r="D34">
            <v>4.1349999999999998</v>
          </cell>
        </row>
        <row r="35">
          <cell r="D35">
            <v>5.835</v>
          </cell>
        </row>
        <row r="36">
          <cell r="D36">
            <v>3.2149999999999999</v>
          </cell>
        </row>
        <row r="38">
          <cell r="D38">
            <v>5.7119999999999997</v>
          </cell>
        </row>
        <row r="39">
          <cell r="D39">
            <v>3.1349999999999998</v>
          </cell>
        </row>
        <row r="40">
          <cell r="D40">
            <v>2.2490000000000001</v>
          </cell>
        </row>
        <row r="46">
          <cell r="D46">
            <v>3.82</v>
          </cell>
        </row>
        <row r="47">
          <cell r="D47">
            <v>2.5099999999999998</v>
          </cell>
        </row>
        <row r="48">
          <cell r="D48">
            <v>0.72499999999999998</v>
          </cell>
        </row>
        <row r="50">
          <cell r="D50">
            <v>5.95</v>
          </cell>
        </row>
        <row r="54">
          <cell r="D54">
            <v>1.2150000000000001</v>
          </cell>
        </row>
        <row r="55">
          <cell r="D55">
            <v>0.59299999999999997</v>
          </cell>
        </row>
        <row r="56">
          <cell r="D56">
            <v>2.61</v>
          </cell>
        </row>
        <row r="57">
          <cell r="D57">
            <v>4.0250000000000004</v>
          </cell>
        </row>
        <row r="58">
          <cell r="D58">
            <v>2.99</v>
          </cell>
        </row>
        <row r="59">
          <cell r="D59">
            <v>4.2949999999999999</v>
          </cell>
        </row>
        <row r="60">
          <cell r="D60">
            <v>3.6909999999999998</v>
          </cell>
        </row>
        <row r="61">
          <cell r="D61">
            <v>1.8340000000000001</v>
          </cell>
        </row>
        <row r="63">
          <cell r="D63">
            <v>1.0269999999999999</v>
          </cell>
        </row>
        <row r="64">
          <cell r="D64">
            <v>0.66900000000000004</v>
          </cell>
        </row>
        <row r="66">
          <cell r="D66">
            <v>2.6</v>
          </cell>
        </row>
        <row r="67">
          <cell r="D67">
            <v>5.5</v>
          </cell>
        </row>
        <row r="68">
          <cell r="D68">
            <v>5.6749999999999998</v>
          </cell>
        </row>
        <row r="69">
          <cell r="D69">
            <v>0.82499999999999996</v>
          </cell>
        </row>
        <row r="71">
          <cell r="D71">
            <v>10.34</v>
          </cell>
        </row>
        <row r="74">
          <cell r="D74">
            <v>5.55</v>
          </cell>
        </row>
        <row r="75">
          <cell r="D75">
            <v>3.4550000000000001</v>
          </cell>
        </row>
        <row r="76">
          <cell r="D76">
            <v>1.9830000000000001</v>
          </cell>
        </row>
        <row r="77">
          <cell r="D77">
            <v>10.994999999999999</v>
          </cell>
        </row>
        <row r="78">
          <cell r="D78">
            <v>3.6</v>
          </cell>
        </row>
        <row r="80">
          <cell r="D80">
            <v>4.6399999999999997</v>
          </cell>
        </row>
        <row r="81">
          <cell r="D81">
            <v>11.82</v>
          </cell>
        </row>
        <row r="82">
          <cell r="D82">
            <v>8.3650000000000002</v>
          </cell>
        </row>
        <row r="84">
          <cell r="D84">
            <v>2.7749999999999999</v>
          </cell>
        </row>
        <row r="98">
          <cell r="D98">
            <v>1.2869999999999999</v>
          </cell>
        </row>
        <row r="99">
          <cell r="D99">
            <v>1.92</v>
          </cell>
        </row>
        <row r="104">
          <cell r="D104">
            <v>6.6849999999999996</v>
          </cell>
        </row>
        <row r="105">
          <cell r="D105">
            <v>1.325</v>
          </cell>
        </row>
        <row r="107">
          <cell r="D107">
            <v>5.04</v>
          </cell>
        </row>
        <row r="108">
          <cell r="D108">
            <v>2.12</v>
          </cell>
        </row>
        <row r="109">
          <cell r="D109">
            <v>2.2250000000000001</v>
          </cell>
        </row>
        <row r="110">
          <cell r="D110">
            <v>4.88</v>
          </cell>
        </row>
        <row r="111">
          <cell r="D111">
            <v>2.3849999999999998</v>
          </cell>
        </row>
        <row r="112">
          <cell r="D112">
            <v>2.4380000000000002</v>
          </cell>
        </row>
        <row r="114">
          <cell r="D114">
            <v>4.5</v>
          </cell>
        </row>
        <row r="119">
          <cell r="D119">
            <v>5.1349999999999998</v>
          </cell>
        </row>
        <row r="122">
          <cell r="D122">
            <v>7.08</v>
          </cell>
        </row>
        <row r="123">
          <cell r="D123">
            <v>5.8</v>
          </cell>
        </row>
        <row r="125">
          <cell r="D125">
            <v>9.8849999999999998</v>
          </cell>
        </row>
        <row r="129">
          <cell r="D129">
            <v>0.91</v>
          </cell>
        </row>
        <row r="130">
          <cell r="D130">
            <v>0.9</v>
          </cell>
        </row>
        <row r="131">
          <cell r="D131">
            <v>3.0049999999999999</v>
          </cell>
        </row>
        <row r="132">
          <cell r="D132">
            <v>3.32</v>
          </cell>
        </row>
        <row r="135">
          <cell r="D135">
            <v>0.71499999999999997</v>
          </cell>
        </row>
        <row r="140">
          <cell r="D140">
            <v>4.7149999999999999</v>
          </cell>
        </row>
        <row r="142">
          <cell r="D142">
            <v>3.5</v>
          </cell>
        </row>
        <row r="143">
          <cell r="D143">
            <v>4.6449999999999996</v>
          </cell>
        </row>
        <row r="147">
          <cell r="D147">
            <v>1.0269999999999999</v>
          </cell>
        </row>
        <row r="148">
          <cell r="D148">
            <v>0.125</v>
          </cell>
        </row>
        <row r="152">
          <cell r="D152">
            <v>4.0650000000000004</v>
          </cell>
        </row>
        <row r="153">
          <cell r="D153">
            <v>3.78</v>
          </cell>
        </row>
        <row r="156">
          <cell r="D156">
            <v>4.2149999999999999</v>
          </cell>
        </row>
        <row r="160">
          <cell r="D160">
            <v>3.34</v>
          </cell>
        </row>
        <row r="161">
          <cell r="D161">
            <v>4.8949999999999996</v>
          </cell>
        </row>
        <row r="162">
          <cell r="D162">
            <v>3.1859999999999999</v>
          </cell>
        </row>
        <row r="164">
          <cell r="D164">
            <v>5.56</v>
          </cell>
        </row>
        <row r="165">
          <cell r="D165">
            <v>3.7650000000000001</v>
          </cell>
        </row>
        <row r="167">
          <cell r="D167">
            <v>5.3150000000000004</v>
          </cell>
        </row>
        <row r="170">
          <cell r="D170">
            <v>5.49</v>
          </cell>
        </row>
        <row r="171">
          <cell r="D171">
            <v>4.84</v>
          </cell>
        </row>
        <row r="172">
          <cell r="D172">
            <v>1.1142000000000001</v>
          </cell>
        </row>
        <row r="173">
          <cell r="D173">
            <v>4.1349999999999998</v>
          </cell>
        </row>
        <row r="174">
          <cell r="D174">
            <v>2.3250000000000002</v>
          </cell>
        </row>
        <row r="175">
          <cell r="D175">
            <v>1.8260000000000001</v>
          </cell>
        </row>
        <row r="177">
          <cell r="D177">
            <v>1.65</v>
          </cell>
        </row>
        <row r="187">
          <cell r="D187">
            <v>31</v>
          </cell>
        </row>
        <row r="190">
          <cell r="D190">
            <v>10.815</v>
          </cell>
        </row>
        <row r="191">
          <cell r="D191">
            <v>11.715</v>
          </cell>
        </row>
        <row r="192">
          <cell r="D192">
            <v>5.827</v>
          </cell>
        </row>
        <row r="193">
          <cell r="D193">
            <v>3.22</v>
          </cell>
        </row>
        <row r="194">
          <cell r="D194">
            <v>1.7250000000000001</v>
          </cell>
        </row>
        <row r="195">
          <cell r="D195">
            <v>2.16</v>
          </cell>
        </row>
        <row r="196">
          <cell r="D196">
            <v>2.2599999999999998</v>
          </cell>
        </row>
        <row r="197">
          <cell r="D197">
            <v>1.635</v>
          </cell>
        </row>
        <row r="198">
          <cell r="D198">
            <v>3.82</v>
          </cell>
        </row>
        <row r="199">
          <cell r="D199">
            <v>3.125</v>
          </cell>
        </row>
        <row r="200">
          <cell r="D200">
            <v>7.47</v>
          </cell>
        </row>
        <row r="201">
          <cell r="D201">
            <v>9.84</v>
          </cell>
        </row>
        <row r="202">
          <cell r="D202">
            <v>4.28</v>
          </cell>
        </row>
        <row r="203">
          <cell r="D203">
            <v>2.2000000000000002</v>
          </cell>
        </row>
        <row r="204">
          <cell r="D204">
            <v>12.22</v>
          </cell>
        </row>
        <row r="205">
          <cell r="D205">
            <v>5.6150000000000002</v>
          </cell>
        </row>
        <row r="206">
          <cell r="D206">
            <v>6.75</v>
          </cell>
        </row>
        <row r="207">
          <cell r="D207">
            <v>19.899999999999999</v>
          </cell>
        </row>
        <row r="208">
          <cell r="D208">
            <v>4.6399999999999997</v>
          </cell>
        </row>
        <row r="209">
          <cell r="D209">
            <v>7.8150000000000004</v>
          </cell>
        </row>
        <row r="210">
          <cell r="D210">
            <v>3.9649999999999999</v>
          </cell>
        </row>
        <row r="211">
          <cell r="D211">
            <v>1.18</v>
          </cell>
        </row>
        <row r="212">
          <cell r="D212">
            <v>3.1850000000000001</v>
          </cell>
        </row>
        <row r="213">
          <cell r="D213">
            <v>3.73</v>
          </cell>
        </row>
        <row r="214">
          <cell r="D214">
            <v>3.9</v>
          </cell>
        </row>
        <row r="215">
          <cell r="D215">
            <v>2.25</v>
          </cell>
        </row>
        <row r="216">
          <cell r="D216">
            <v>3.13</v>
          </cell>
        </row>
        <row r="217">
          <cell r="D217">
            <v>3.04</v>
          </cell>
        </row>
        <row r="218">
          <cell r="D218">
            <v>1.1100000000000001</v>
          </cell>
        </row>
        <row r="219">
          <cell r="D219">
            <v>1.5049999999999999</v>
          </cell>
        </row>
        <row r="220">
          <cell r="D220">
            <v>2.15</v>
          </cell>
        </row>
        <row r="222">
          <cell r="D222">
            <v>3.165</v>
          </cell>
        </row>
        <row r="223">
          <cell r="D223">
            <v>1.726</v>
          </cell>
        </row>
        <row r="225">
          <cell r="D225">
            <v>8.2050000000000001</v>
          </cell>
        </row>
        <row r="226">
          <cell r="D226">
            <v>2.08</v>
          </cell>
        </row>
        <row r="227">
          <cell r="D227">
            <v>0.15</v>
          </cell>
        </row>
        <row r="229">
          <cell r="D229">
            <v>3.28</v>
          </cell>
        </row>
        <row r="230">
          <cell r="D230">
            <v>1.619</v>
          </cell>
        </row>
        <row r="231">
          <cell r="D231">
            <v>1.665</v>
          </cell>
        </row>
        <row r="232">
          <cell r="D232">
            <v>2.0049999999999999</v>
          </cell>
        </row>
        <row r="233">
          <cell r="D233">
            <v>3.6749999999999998</v>
          </cell>
        </row>
        <row r="237">
          <cell r="D237">
            <v>4.78</v>
          </cell>
        </row>
        <row r="239">
          <cell r="D239">
            <v>9.1999999999999993</v>
          </cell>
        </row>
        <row r="240">
          <cell r="D240">
            <v>4.4249999999999998</v>
          </cell>
        </row>
        <row r="241">
          <cell r="D241">
            <v>1.92</v>
          </cell>
        </row>
        <row r="242">
          <cell r="D242">
            <v>1.387</v>
          </cell>
        </row>
        <row r="243">
          <cell r="D243">
            <v>2.8860000000000001</v>
          </cell>
        </row>
        <row r="245">
          <cell r="D245">
            <v>4.53</v>
          </cell>
        </row>
        <row r="246">
          <cell r="D246">
            <v>1.2</v>
          </cell>
        </row>
        <row r="247">
          <cell r="D247">
            <v>3.2</v>
          </cell>
        </row>
        <row r="248">
          <cell r="D248">
            <v>0.86799999999999999</v>
          </cell>
        </row>
        <row r="250">
          <cell r="D250">
            <v>2.351</v>
          </cell>
        </row>
        <row r="251">
          <cell r="D251">
            <v>2.9809999999999999</v>
          </cell>
        </row>
        <row r="253">
          <cell r="D253">
            <v>4.3499999999999996</v>
          </cell>
        </row>
        <row r="254">
          <cell r="D254">
            <v>2.9</v>
          </cell>
        </row>
        <row r="255">
          <cell r="D255">
            <v>1.8049999999999999</v>
          </cell>
        </row>
        <row r="256">
          <cell r="D256">
            <v>4.08</v>
          </cell>
        </row>
        <row r="257">
          <cell r="D257">
            <v>4.7350000000000003</v>
          </cell>
        </row>
        <row r="258">
          <cell r="D258">
            <v>5.07</v>
          </cell>
        </row>
        <row r="259">
          <cell r="D259">
            <v>4.3600000000000003</v>
          </cell>
        </row>
        <row r="260">
          <cell r="D260">
            <v>2.2719999999999998</v>
          </cell>
        </row>
        <row r="261">
          <cell r="D261">
            <v>2.6850000000000001</v>
          </cell>
        </row>
        <row r="262">
          <cell r="D262">
            <v>2.1150000000000002</v>
          </cell>
        </row>
        <row r="263">
          <cell r="D263">
            <v>2.1269999999999998</v>
          </cell>
        </row>
        <row r="264">
          <cell r="D264">
            <v>3.69</v>
          </cell>
        </row>
        <row r="265">
          <cell r="D265">
            <v>3.4649999999999999</v>
          </cell>
        </row>
        <row r="266">
          <cell r="D266">
            <v>6.9</v>
          </cell>
        </row>
        <row r="267">
          <cell r="D267">
            <v>1.4650000000000001</v>
          </cell>
        </row>
        <row r="268">
          <cell r="D268">
            <v>6.5259999999999998</v>
          </cell>
        </row>
        <row r="269">
          <cell r="D269">
            <v>5.6</v>
          </cell>
        </row>
        <row r="270">
          <cell r="D270">
            <v>6.69</v>
          </cell>
        </row>
        <row r="271">
          <cell r="D271">
            <v>3.6</v>
          </cell>
        </row>
        <row r="272">
          <cell r="D272">
            <v>4.5750000000000002</v>
          </cell>
        </row>
        <row r="273">
          <cell r="D273">
            <v>3.8050000000000002</v>
          </cell>
        </row>
        <row r="274">
          <cell r="D274">
            <v>4.5149999999999997</v>
          </cell>
        </row>
        <row r="275">
          <cell r="D275">
            <v>10.199999999999999</v>
          </cell>
        </row>
        <row r="276">
          <cell r="D276">
            <v>6.72</v>
          </cell>
        </row>
        <row r="277">
          <cell r="D277">
            <v>4.75</v>
          </cell>
        </row>
        <row r="278">
          <cell r="D278">
            <v>4.72</v>
          </cell>
        </row>
        <row r="279">
          <cell r="D279">
            <v>4.4189999999999996</v>
          </cell>
        </row>
        <row r="280">
          <cell r="D280">
            <v>2.72</v>
          </cell>
        </row>
        <row r="282">
          <cell r="D282">
            <v>9.14</v>
          </cell>
        </row>
        <row r="293">
          <cell r="D293">
            <v>7.3650000000000002</v>
          </cell>
        </row>
        <row r="294">
          <cell r="D294">
            <v>4.6890000000000001</v>
          </cell>
        </row>
        <row r="307">
          <cell r="D307">
            <v>2.79</v>
          </cell>
        </row>
        <row r="308">
          <cell r="D308">
            <v>5.883</v>
          </cell>
        </row>
        <row r="310">
          <cell r="D310">
            <v>4.51</v>
          </cell>
        </row>
        <row r="311">
          <cell r="D311">
            <v>4.0650000000000004</v>
          </cell>
        </row>
        <row r="314">
          <cell r="D314">
            <v>4.22</v>
          </cell>
        </row>
        <row r="317">
          <cell r="D317">
            <v>7.23</v>
          </cell>
        </row>
        <row r="318">
          <cell r="D318">
            <v>4.2300000000000004</v>
          </cell>
        </row>
        <row r="384">
          <cell r="D384">
            <v>5.125</v>
          </cell>
        </row>
        <row r="388">
          <cell r="D388">
            <v>0.98699999999999999</v>
          </cell>
        </row>
        <row r="390">
          <cell r="D390">
            <v>6</v>
          </cell>
        </row>
        <row r="391">
          <cell r="D391">
            <v>78</v>
          </cell>
        </row>
        <row r="393">
          <cell r="D393">
            <v>3.5</v>
          </cell>
        </row>
        <row r="398">
          <cell r="D398">
            <v>0.56499999999999995</v>
          </cell>
        </row>
        <row r="400">
          <cell r="D400">
            <v>0.71299999999999997</v>
          </cell>
        </row>
        <row r="401">
          <cell r="D401">
            <v>15.61</v>
          </cell>
        </row>
        <row r="404">
          <cell r="D404">
            <v>0.31</v>
          </cell>
        </row>
        <row r="405">
          <cell r="D405">
            <v>0.69</v>
          </cell>
        </row>
        <row r="406">
          <cell r="D406">
            <v>0.3</v>
          </cell>
        </row>
        <row r="407">
          <cell r="D407">
            <v>0.54500000000000004</v>
          </cell>
        </row>
        <row r="409">
          <cell r="D409">
            <v>0.51800000000000002</v>
          </cell>
        </row>
        <row r="410">
          <cell r="D410">
            <v>0.28499999999999998</v>
          </cell>
        </row>
        <row r="411">
          <cell r="D411">
            <v>0.31</v>
          </cell>
        </row>
        <row r="412">
          <cell r="D412">
            <v>3.0089999999999999</v>
          </cell>
        </row>
        <row r="414">
          <cell r="D414">
            <v>0.25700000000000001</v>
          </cell>
        </row>
        <row r="419">
          <cell r="D419">
            <v>0.51</v>
          </cell>
        </row>
        <row r="420">
          <cell r="D420">
            <v>0.122</v>
          </cell>
        </row>
        <row r="421">
          <cell r="D421">
            <v>0.28899999999999998</v>
          </cell>
        </row>
        <row r="422">
          <cell r="D422">
            <v>0.86499999999999999</v>
          </cell>
        </row>
        <row r="423">
          <cell r="D423">
            <v>0.42299999999999999</v>
          </cell>
        </row>
        <row r="424">
          <cell r="D424">
            <v>0.89200000000000002</v>
          </cell>
        </row>
        <row r="425">
          <cell r="D425">
            <v>1.67</v>
          </cell>
        </row>
        <row r="426">
          <cell r="D426">
            <v>0.42</v>
          </cell>
        </row>
        <row r="427">
          <cell r="D427">
            <v>0.43</v>
          </cell>
        </row>
        <row r="428">
          <cell r="D428">
            <v>1.415</v>
          </cell>
        </row>
        <row r="430">
          <cell r="D430">
            <v>0.379</v>
          </cell>
        </row>
        <row r="431">
          <cell r="D431">
            <v>2.15</v>
          </cell>
        </row>
        <row r="432">
          <cell r="D432">
            <v>0.42199999999999999</v>
          </cell>
        </row>
        <row r="433">
          <cell r="D433">
            <v>0.621</v>
          </cell>
        </row>
        <row r="435">
          <cell r="D435">
            <v>0.20799999999999999</v>
          </cell>
        </row>
        <row r="440">
          <cell r="D440">
            <v>2.7650000000000001</v>
          </cell>
        </row>
        <row r="441">
          <cell r="D441">
            <v>1.2230000000000001</v>
          </cell>
        </row>
        <row r="442">
          <cell r="D442">
            <v>5.0090000000000003</v>
          </cell>
        </row>
        <row r="446">
          <cell r="D446">
            <v>9.65</v>
          </cell>
        </row>
        <row r="447">
          <cell r="D447">
            <v>0.45</v>
          </cell>
        </row>
        <row r="448">
          <cell r="D448">
            <v>1.0089999999999999</v>
          </cell>
        </row>
        <row r="449">
          <cell r="D449">
            <v>1.57</v>
          </cell>
        </row>
        <row r="450">
          <cell r="D450">
            <v>0.67500000000000004</v>
          </cell>
        </row>
        <row r="451">
          <cell r="D451">
            <v>1.8049999999999999</v>
          </cell>
        </row>
        <row r="452">
          <cell r="D452">
            <v>1.2549999999999999</v>
          </cell>
        </row>
        <row r="453">
          <cell r="D453">
            <v>1.7949999999999999</v>
          </cell>
        </row>
        <row r="454">
          <cell r="D454">
            <v>0.625</v>
          </cell>
        </row>
        <row r="456">
          <cell r="D456">
            <v>1.825</v>
          </cell>
        </row>
        <row r="461">
          <cell r="D461">
            <v>0.39500000000000002</v>
          </cell>
        </row>
        <row r="462">
          <cell r="D462">
            <v>2.4550000000000001</v>
          </cell>
        </row>
        <row r="463">
          <cell r="D463">
            <v>5.0090000000000003</v>
          </cell>
        </row>
        <row r="464">
          <cell r="D464">
            <v>0.29499999999999998</v>
          </cell>
        </row>
        <row r="465">
          <cell r="D465">
            <v>0.52</v>
          </cell>
        </row>
        <row r="466">
          <cell r="D466">
            <v>0.89300000000000002</v>
          </cell>
        </row>
        <row r="467">
          <cell r="D467">
            <v>2.1150000000000002</v>
          </cell>
        </row>
        <row r="468">
          <cell r="D468">
            <v>0.69499999999999995</v>
          </cell>
        </row>
        <row r="470">
          <cell r="D470">
            <v>3.87</v>
          </cell>
        </row>
        <row r="472">
          <cell r="D472">
            <v>3.68</v>
          </cell>
        </row>
        <row r="473">
          <cell r="D473">
            <v>8.6649999999999991</v>
          </cell>
        </row>
        <row r="474">
          <cell r="D474">
            <v>9.6300000000000008</v>
          </cell>
        </row>
        <row r="475">
          <cell r="D475">
            <v>3.91</v>
          </cell>
        </row>
        <row r="476">
          <cell r="D476">
            <v>8.4649999999999999</v>
          </cell>
        </row>
        <row r="477">
          <cell r="D477">
            <v>3.81</v>
          </cell>
        </row>
        <row r="478">
          <cell r="D478">
            <v>4.38</v>
          </cell>
        </row>
        <row r="479">
          <cell r="D479">
            <v>3.9449999999999998</v>
          </cell>
        </row>
        <row r="481">
          <cell r="D481">
            <v>6.42</v>
          </cell>
        </row>
        <row r="482">
          <cell r="D482">
            <v>8.4250000000000007</v>
          </cell>
        </row>
        <row r="483">
          <cell r="D483">
            <v>13.9</v>
          </cell>
        </row>
        <row r="484">
          <cell r="D484">
            <v>11.285</v>
          </cell>
        </row>
        <row r="485">
          <cell r="D485">
            <v>9.7799999999999994</v>
          </cell>
        </row>
        <row r="486">
          <cell r="D486">
            <v>7.13</v>
          </cell>
        </row>
        <row r="487">
          <cell r="D487">
            <v>3.6150000000000002</v>
          </cell>
        </row>
        <row r="490">
          <cell r="D490">
            <v>8.5</v>
          </cell>
        </row>
        <row r="491">
          <cell r="D491">
            <v>2.3149999999999999</v>
          </cell>
        </row>
        <row r="492">
          <cell r="D492">
            <v>4.2859999999999996</v>
          </cell>
        </row>
        <row r="493">
          <cell r="D493">
            <v>1.7150000000000001</v>
          </cell>
        </row>
        <row r="494">
          <cell r="D494">
            <v>1.8380000000000001</v>
          </cell>
        </row>
        <row r="495">
          <cell r="D495">
            <v>2.94</v>
          </cell>
        </row>
        <row r="496">
          <cell r="D496">
            <v>0.875</v>
          </cell>
        </row>
        <row r="497">
          <cell r="D497">
            <v>11.925000000000001</v>
          </cell>
        </row>
        <row r="498">
          <cell r="D498">
            <v>0.67500000000000004</v>
          </cell>
        </row>
        <row r="501">
          <cell r="D501">
            <v>3.93</v>
          </cell>
        </row>
        <row r="502">
          <cell r="D502">
            <v>3.5169999999999999</v>
          </cell>
        </row>
        <row r="503">
          <cell r="D503">
            <v>3.1429999999999998</v>
          </cell>
        </row>
        <row r="504">
          <cell r="D504">
            <v>0.13400000000000001</v>
          </cell>
        </row>
        <row r="505">
          <cell r="D505">
            <v>3.415</v>
          </cell>
        </row>
        <row r="506">
          <cell r="D506">
            <v>2.2400000000000002</v>
          </cell>
        </row>
        <row r="507">
          <cell r="D507">
            <v>1.921</v>
          </cell>
        </row>
        <row r="508">
          <cell r="D508">
            <v>6.9</v>
          </cell>
        </row>
        <row r="509">
          <cell r="D509">
            <v>1.869</v>
          </cell>
        </row>
        <row r="510">
          <cell r="D510">
            <v>4.43</v>
          </cell>
        </row>
        <row r="511">
          <cell r="D511">
            <v>3.0150000000000001</v>
          </cell>
        </row>
        <row r="512">
          <cell r="D512">
            <v>7.9</v>
          </cell>
        </row>
        <row r="513">
          <cell r="D513">
            <v>4.3550000000000004</v>
          </cell>
        </row>
        <row r="514">
          <cell r="D514">
            <v>5.2750000000000004</v>
          </cell>
        </row>
        <row r="515">
          <cell r="D515">
            <v>4.3600000000000003</v>
          </cell>
        </row>
        <row r="516">
          <cell r="D516">
            <v>1.4550000000000001</v>
          </cell>
        </row>
        <row r="517">
          <cell r="D517">
            <v>3.99</v>
          </cell>
        </row>
        <row r="518">
          <cell r="D518">
            <v>4.9000000000000004</v>
          </cell>
        </row>
        <row r="520">
          <cell r="D520">
            <v>1.3460000000000001</v>
          </cell>
        </row>
        <row r="521">
          <cell r="D521">
            <v>4.3</v>
          </cell>
        </row>
        <row r="522">
          <cell r="D522">
            <v>0.82499999999999996</v>
          </cell>
        </row>
        <row r="523">
          <cell r="D523">
            <v>5.6</v>
          </cell>
        </row>
        <row r="524">
          <cell r="D524">
            <v>0.215</v>
          </cell>
        </row>
        <row r="525">
          <cell r="D525">
            <v>4.79</v>
          </cell>
        </row>
        <row r="526">
          <cell r="D526">
            <v>0.97699999999999998</v>
          </cell>
        </row>
        <row r="527">
          <cell r="D527">
            <v>4.9649999999999999</v>
          </cell>
        </row>
        <row r="528">
          <cell r="D528">
            <v>0.38900000000000001</v>
          </cell>
        </row>
        <row r="529">
          <cell r="D529">
            <v>2.99</v>
          </cell>
        </row>
        <row r="530">
          <cell r="D530">
            <v>4.0599999999999996</v>
          </cell>
        </row>
      </sheetData>
      <sheetData sheetId="3">
        <row r="13">
          <cell r="D13">
            <v>5.2149999999999999</v>
          </cell>
        </row>
        <row r="15">
          <cell r="D15">
            <v>5.8250000000000002</v>
          </cell>
        </row>
        <row r="17">
          <cell r="D17">
            <v>8.8049999999999997</v>
          </cell>
        </row>
        <row r="18">
          <cell r="D18">
            <v>6.26</v>
          </cell>
        </row>
        <row r="19">
          <cell r="D19">
            <v>7.5380000000000003</v>
          </cell>
        </row>
        <row r="21">
          <cell r="D21">
            <v>6.1280000000000001</v>
          </cell>
        </row>
        <row r="23">
          <cell r="D23">
            <v>6.9249999999999998</v>
          </cell>
        </row>
        <row r="25">
          <cell r="D25">
            <v>7.7149999999999999</v>
          </cell>
        </row>
        <row r="26">
          <cell r="D26">
            <v>5.61</v>
          </cell>
        </row>
        <row r="27">
          <cell r="D27">
            <v>6.8949999999999996</v>
          </cell>
        </row>
        <row r="28">
          <cell r="D28">
            <v>3.24</v>
          </cell>
        </row>
        <row r="29">
          <cell r="D29">
            <v>8.7949999999999999</v>
          </cell>
        </row>
        <row r="31">
          <cell r="D31">
            <v>12.9</v>
          </cell>
        </row>
        <row r="33">
          <cell r="D33">
            <v>7.91</v>
          </cell>
        </row>
        <row r="35">
          <cell r="D35">
            <v>6.53</v>
          </cell>
        </row>
        <row r="36">
          <cell r="D36">
            <v>2.11</v>
          </cell>
        </row>
        <row r="37">
          <cell r="D37">
            <v>7.13</v>
          </cell>
        </row>
        <row r="38">
          <cell r="D38">
            <v>1.98</v>
          </cell>
        </row>
        <row r="39">
          <cell r="D39">
            <v>5065</v>
          </cell>
        </row>
        <row r="41">
          <cell r="D41">
            <v>5.09</v>
          </cell>
        </row>
        <row r="42">
          <cell r="D42">
            <v>1.31</v>
          </cell>
        </row>
        <row r="43">
          <cell r="D43">
            <v>7.52</v>
          </cell>
        </row>
        <row r="45">
          <cell r="D45">
            <v>8.1950000000000003</v>
          </cell>
        </row>
        <row r="47">
          <cell r="D47">
            <v>4.3550000000000004</v>
          </cell>
        </row>
        <row r="49">
          <cell r="D49">
            <v>6.09</v>
          </cell>
        </row>
        <row r="50">
          <cell r="D50">
            <v>3.74</v>
          </cell>
        </row>
        <row r="51">
          <cell r="D51">
            <v>6.58</v>
          </cell>
        </row>
        <row r="52">
          <cell r="D52">
            <v>3.27</v>
          </cell>
        </row>
        <row r="53">
          <cell r="D53">
            <v>45.6</v>
          </cell>
        </row>
        <row r="55">
          <cell r="D55">
            <v>5.3949999999999996</v>
          </cell>
        </row>
        <row r="56">
          <cell r="D56">
            <v>1.823</v>
          </cell>
        </row>
        <row r="57">
          <cell r="D57">
            <v>8.7550000000000008</v>
          </cell>
        </row>
        <row r="59">
          <cell r="D59">
            <v>8.01</v>
          </cell>
        </row>
        <row r="60">
          <cell r="D60">
            <v>0.45100000000000001</v>
          </cell>
        </row>
        <row r="61">
          <cell r="D61">
            <v>4.4800000000000004</v>
          </cell>
        </row>
        <row r="62">
          <cell r="D62">
            <v>1.421</v>
          </cell>
        </row>
        <row r="64">
          <cell r="D64">
            <v>0.53100000000000003</v>
          </cell>
        </row>
        <row r="65">
          <cell r="D65">
            <v>3.9849999999999999</v>
          </cell>
        </row>
        <row r="77">
          <cell r="D77">
            <v>9.7200000000000006</v>
          </cell>
        </row>
        <row r="79">
          <cell r="D79">
            <v>9.98</v>
          </cell>
        </row>
        <row r="81">
          <cell r="D81">
            <v>9.5950000000000006</v>
          </cell>
        </row>
        <row r="83">
          <cell r="D83">
            <v>8.7249999999999996</v>
          </cell>
        </row>
        <row r="85">
          <cell r="D85">
            <v>6.53</v>
          </cell>
        </row>
        <row r="86">
          <cell r="D86">
            <v>6.03</v>
          </cell>
        </row>
        <row r="87">
          <cell r="D87">
            <v>6.1280000000000001</v>
          </cell>
        </row>
        <row r="88">
          <cell r="D88">
            <v>6.5650000000000004</v>
          </cell>
        </row>
        <row r="89">
          <cell r="D89">
            <v>4.5750000000000002</v>
          </cell>
        </row>
        <row r="93">
          <cell r="D93">
            <v>5.98</v>
          </cell>
        </row>
        <row r="94">
          <cell r="D94">
            <v>2.1389999999999998</v>
          </cell>
        </row>
        <row r="95">
          <cell r="D95">
            <v>11.85</v>
          </cell>
        </row>
        <row r="97">
          <cell r="D97">
            <v>5.95</v>
          </cell>
        </row>
        <row r="98">
          <cell r="D98">
            <v>3.6589999999999998</v>
          </cell>
        </row>
        <row r="99">
          <cell r="D99">
            <v>4.6500000000000004</v>
          </cell>
        </row>
        <row r="101">
          <cell r="D101">
            <v>3.04</v>
          </cell>
        </row>
        <row r="103">
          <cell r="D103">
            <v>3.75</v>
          </cell>
        </row>
        <row r="107">
          <cell r="D107">
            <v>3.9750000000000001</v>
          </cell>
        </row>
        <row r="109">
          <cell r="D109">
            <v>9.57</v>
          </cell>
        </row>
        <row r="110">
          <cell r="D110">
            <v>3.42</v>
          </cell>
        </row>
        <row r="111">
          <cell r="D111">
            <v>11.35</v>
          </cell>
        </row>
        <row r="112">
          <cell r="D112">
            <v>2.8290000000000002</v>
          </cell>
        </row>
        <row r="113">
          <cell r="D113">
            <v>8.27</v>
          </cell>
        </row>
        <row r="114">
          <cell r="D114">
            <v>2.895</v>
          </cell>
        </row>
        <row r="115">
          <cell r="D115">
            <v>5.4550000000000001</v>
          </cell>
        </row>
        <row r="116">
          <cell r="D116">
            <v>0.42499999999999999</v>
          </cell>
        </row>
        <row r="117">
          <cell r="D117">
            <v>5.415</v>
          </cell>
        </row>
        <row r="118">
          <cell r="D118">
            <v>0.7</v>
          </cell>
        </row>
        <row r="119">
          <cell r="D119">
            <v>6.79</v>
          </cell>
        </row>
        <row r="121">
          <cell r="D121">
            <v>3.9</v>
          </cell>
        </row>
        <row r="122">
          <cell r="D122">
            <v>0.3</v>
          </cell>
        </row>
        <row r="123">
          <cell r="D123">
            <v>1.9</v>
          </cell>
        </row>
        <row r="127">
          <cell r="D127">
            <v>5.43</v>
          </cell>
        </row>
        <row r="128">
          <cell r="D128">
            <v>2.16</v>
          </cell>
        </row>
        <row r="129">
          <cell r="D129">
            <v>3.96</v>
          </cell>
        </row>
        <row r="141">
          <cell r="D141">
            <v>2.0699999999999998</v>
          </cell>
        </row>
        <row r="142">
          <cell r="D142">
            <v>0.29299999999999998</v>
          </cell>
        </row>
        <row r="145">
          <cell r="D145">
            <v>0.27500000000000002</v>
          </cell>
        </row>
        <row r="146">
          <cell r="D146">
            <v>0.95</v>
          </cell>
        </row>
        <row r="147">
          <cell r="D147">
            <v>0.15</v>
          </cell>
        </row>
        <row r="148">
          <cell r="D148">
            <v>0.3</v>
          </cell>
        </row>
        <row r="149">
          <cell r="D149">
            <v>1.21</v>
          </cell>
        </row>
        <row r="151">
          <cell r="D151">
            <v>1.325</v>
          </cell>
        </row>
        <row r="153">
          <cell r="D153">
            <v>1.2749999999999999</v>
          </cell>
        </row>
        <row r="155">
          <cell r="D155">
            <v>1.3149999999999999</v>
          </cell>
        </row>
        <row r="158">
          <cell r="D158">
            <v>1.238</v>
          </cell>
        </row>
        <row r="159">
          <cell r="D159">
            <v>3.33</v>
          </cell>
        </row>
        <row r="161">
          <cell r="D161">
            <v>0.55000000000000004</v>
          </cell>
        </row>
        <row r="162">
          <cell r="D162">
            <v>0.95</v>
          </cell>
        </row>
        <row r="163">
          <cell r="D163">
            <v>0.85</v>
          </cell>
        </row>
        <row r="165">
          <cell r="D165">
            <v>0.47</v>
          </cell>
        </row>
        <row r="166">
          <cell r="D166">
            <v>0.51500000000000001</v>
          </cell>
        </row>
        <row r="167">
          <cell r="D167">
            <v>1.01</v>
          </cell>
        </row>
        <row r="168">
          <cell r="D168">
            <v>0.97499999999999998</v>
          </cell>
        </row>
        <row r="169">
          <cell r="D169">
            <v>0.57999999999999996</v>
          </cell>
        </row>
        <row r="170">
          <cell r="D170">
            <v>0.39400000000000002</v>
          </cell>
        </row>
        <row r="172">
          <cell r="D172">
            <v>0.49299999999999999</v>
          </cell>
        </row>
        <row r="173">
          <cell r="D173">
            <v>2.13</v>
          </cell>
        </row>
        <row r="174">
          <cell r="D174">
            <v>0.124</v>
          </cell>
        </row>
        <row r="175">
          <cell r="D175">
            <v>1.595</v>
          </cell>
        </row>
        <row r="176">
          <cell r="D176">
            <v>0.19</v>
          </cell>
        </row>
        <row r="177">
          <cell r="D177">
            <v>1.68</v>
          </cell>
        </row>
        <row r="179">
          <cell r="D179">
            <v>1.7649999999999999</v>
          </cell>
        </row>
        <row r="181">
          <cell r="D181">
            <v>1.05</v>
          </cell>
        </row>
        <row r="182">
          <cell r="D182">
            <v>2.2000000000000002</v>
          </cell>
        </row>
        <row r="183">
          <cell r="D183">
            <v>6.49</v>
          </cell>
        </row>
        <row r="184">
          <cell r="D184">
            <v>0.28899999999999998</v>
          </cell>
        </row>
        <row r="185">
          <cell r="D185">
            <v>3.41</v>
          </cell>
        </row>
        <row r="186">
          <cell r="D186">
            <v>0.38200000000000001</v>
          </cell>
        </row>
        <row r="187">
          <cell r="D187">
            <v>2.2639999999999998</v>
          </cell>
        </row>
        <row r="188">
          <cell r="D188">
            <v>1.1479999999999999</v>
          </cell>
        </row>
        <row r="189">
          <cell r="D189">
            <v>4.7949999999999999</v>
          </cell>
        </row>
        <row r="190">
          <cell r="D190">
            <v>0.4</v>
          </cell>
        </row>
        <row r="191">
          <cell r="D191">
            <v>3.6850000000000001</v>
          </cell>
        </row>
        <row r="215">
          <cell r="D215">
            <v>3.198</v>
          </cell>
        </row>
        <row r="217">
          <cell r="D217">
            <v>2.5550000000000002</v>
          </cell>
        </row>
        <row r="221">
          <cell r="D221">
            <v>3.8650000000000002</v>
          </cell>
        </row>
        <row r="224">
          <cell r="D224">
            <v>10.837999999999999</v>
          </cell>
        </row>
        <row r="225">
          <cell r="D225">
            <v>8.94</v>
          </cell>
        </row>
        <row r="227">
          <cell r="D227">
            <v>0.5</v>
          </cell>
        </row>
        <row r="229">
          <cell r="D229">
            <v>7.51</v>
          </cell>
        </row>
        <row r="231">
          <cell r="D231">
            <v>0.98</v>
          </cell>
        </row>
        <row r="239">
          <cell r="D239">
            <v>6.16</v>
          </cell>
        </row>
        <row r="241">
          <cell r="D241">
            <v>3.38</v>
          </cell>
        </row>
        <row r="243">
          <cell r="D243">
            <v>6.87</v>
          </cell>
        </row>
        <row r="245">
          <cell r="D245">
            <v>5.96</v>
          </cell>
        </row>
        <row r="249">
          <cell r="D249">
            <v>4.1929999999999996</v>
          </cell>
        </row>
        <row r="268">
          <cell r="D268">
            <v>3.85</v>
          </cell>
        </row>
        <row r="269">
          <cell r="D269">
            <v>5.03</v>
          </cell>
        </row>
        <row r="270">
          <cell r="D270">
            <v>3.8650000000000002</v>
          </cell>
        </row>
        <row r="271">
          <cell r="D271">
            <v>2.5</v>
          </cell>
        </row>
        <row r="272">
          <cell r="D272">
            <v>2.61</v>
          </cell>
        </row>
        <row r="274">
          <cell r="D274">
            <v>2.27</v>
          </cell>
        </row>
        <row r="275">
          <cell r="D275">
            <v>2.1150000000000002</v>
          </cell>
        </row>
        <row r="276">
          <cell r="D276">
            <v>1.575</v>
          </cell>
        </row>
        <row r="277">
          <cell r="D277">
            <v>1.925</v>
          </cell>
        </row>
        <row r="278">
          <cell r="D278">
            <v>3.1549999999999998</v>
          </cell>
        </row>
        <row r="279">
          <cell r="D279">
            <v>2.8149999999999999</v>
          </cell>
        </row>
        <row r="280">
          <cell r="D280">
            <v>4.3550000000000004</v>
          </cell>
        </row>
        <row r="281">
          <cell r="D281">
            <v>1.978</v>
          </cell>
        </row>
        <row r="282">
          <cell r="D282">
            <v>3.7839999999999998</v>
          </cell>
        </row>
        <row r="285">
          <cell r="D285">
            <v>9.5050000000000008</v>
          </cell>
        </row>
        <row r="286">
          <cell r="D286">
            <v>1.53</v>
          </cell>
        </row>
        <row r="287">
          <cell r="D287">
            <v>6.85</v>
          </cell>
        </row>
        <row r="288">
          <cell r="D288">
            <v>6.35</v>
          </cell>
        </row>
        <row r="290">
          <cell r="D290">
            <v>6.835</v>
          </cell>
        </row>
        <row r="292">
          <cell r="D292">
            <v>1.113</v>
          </cell>
        </row>
        <row r="293">
          <cell r="D293">
            <v>3.45</v>
          </cell>
        </row>
        <row r="298">
          <cell r="D298">
            <v>5.23</v>
          </cell>
        </row>
        <row r="300">
          <cell r="D300">
            <v>5.0999999999999996</v>
          </cell>
        </row>
        <row r="302">
          <cell r="D302">
            <v>3.9649999999999999</v>
          </cell>
        </row>
        <row r="303">
          <cell r="D303">
            <v>3.2</v>
          </cell>
        </row>
        <row r="305">
          <cell r="D305">
            <v>3.3650000000000002</v>
          </cell>
        </row>
        <row r="306">
          <cell r="D306">
            <v>2.15</v>
          </cell>
        </row>
        <row r="307">
          <cell r="D307">
            <v>3.17</v>
          </cell>
        </row>
        <row r="308">
          <cell r="D308">
            <v>4.1379999999999999</v>
          </cell>
        </row>
        <row r="309">
          <cell r="D309">
            <v>4.05</v>
          </cell>
        </row>
        <row r="310">
          <cell r="D310">
            <v>3.24</v>
          </cell>
        </row>
        <row r="312">
          <cell r="D312">
            <v>4.4550000000000001</v>
          </cell>
        </row>
        <row r="313">
          <cell r="D313">
            <v>3.0150000000000001</v>
          </cell>
        </row>
        <row r="314">
          <cell r="D314">
            <v>4.91</v>
          </cell>
        </row>
        <row r="315">
          <cell r="D315">
            <v>2.99</v>
          </cell>
        </row>
        <row r="316">
          <cell r="D316">
            <v>9.43</v>
          </cell>
        </row>
        <row r="318">
          <cell r="D318">
            <v>1.9810000000000001</v>
          </cell>
        </row>
        <row r="319">
          <cell r="D319">
            <v>3.45</v>
          </cell>
        </row>
        <row r="320">
          <cell r="D320">
            <v>1.9610000000000001</v>
          </cell>
        </row>
        <row r="321">
          <cell r="D321">
            <v>3.335</v>
          </cell>
        </row>
        <row r="333">
          <cell r="D333">
            <v>4.43</v>
          </cell>
        </row>
        <row r="334">
          <cell r="D334">
            <v>3.2749999999999999</v>
          </cell>
        </row>
        <row r="335">
          <cell r="D335">
            <v>6.4509999999999996</v>
          </cell>
        </row>
        <row r="336">
          <cell r="D336">
            <v>2.9249999999999998</v>
          </cell>
        </row>
        <row r="337">
          <cell r="D337">
            <v>0.4</v>
          </cell>
        </row>
        <row r="338">
          <cell r="D338">
            <v>0.88</v>
          </cell>
        </row>
        <row r="339">
          <cell r="D339">
            <v>0.62</v>
          </cell>
        </row>
        <row r="340">
          <cell r="D340">
            <v>0.3</v>
          </cell>
        </row>
        <row r="341">
          <cell r="D341">
            <v>1.256</v>
          </cell>
        </row>
        <row r="342">
          <cell r="D342">
            <v>2.17</v>
          </cell>
        </row>
        <row r="343">
          <cell r="D343">
            <v>2.62</v>
          </cell>
        </row>
        <row r="344">
          <cell r="D344">
            <v>3.5649999999999999</v>
          </cell>
        </row>
        <row r="345">
          <cell r="D345">
            <v>7.74</v>
          </cell>
        </row>
        <row r="346">
          <cell r="D346">
            <v>10.63</v>
          </cell>
        </row>
        <row r="347">
          <cell r="D347">
            <v>9.8049999999999997</v>
          </cell>
        </row>
        <row r="348">
          <cell r="D348">
            <v>15.82</v>
          </cell>
        </row>
        <row r="349">
          <cell r="D349">
            <v>2.12</v>
          </cell>
        </row>
        <row r="350">
          <cell r="D350">
            <v>13.768000000000001</v>
          </cell>
        </row>
        <row r="351">
          <cell r="D351">
            <v>6.37</v>
          </cell>
        </row>
        <row r="352">
          <cell r="D352">
            <v>9.69</v>
          </cell>
        </row>
        <row r="353">
          <cell r="D353">
            <v>4.37</v>
          </cell>
        </row>
        <row r="354">
          <cell r="D354">
            <v>3.2450000000000001</v>
          </cell>
        </row>
        <row r="355">
          <cell r="D355">
            <v>5.1449999999999996</v>
          </cell>
        </row>
        <row r="356">
          <cell r="D356">
            <v>3.97</v>
          </cell>
        </row>
        <row r="357">
          <cell r="D357">
            <v>1.22</v>
          </cell>
        </row>
        <row r="358">
          <cell r="D358">
            <v>4.125</v>
          </cell>
        </row>
        <row r="359">
          <cell r="D359">
            <v>4.7699999999999996</v>
          </cell>
        </row>
        <row r="360">
          <cell r="D360">
            <v>3.98</v>
          </cell>
        </row>
        <row r="361">
          <cell r="D361">
            <v>9.5950000000000006</v>
          </cell>
        </row>
        <row r="362">
          <cell r="D362">
            <v>5.1749999999999998</v>
          </cell>
        </row>
        <row r="363">
          <cell r="D363">
            <v>3.54</v>
          </cell>
        </row>
        <row r="364">
          <cell r="D364">
            <v>4.6399999999999997</v>
          </cell>
        </row>
        <row r="365">
          <cell r="D365">
            <v>4.0999999999999996</v>
          </cell>
        </row>
        <row r="366">
          <cell r="D366">
            <v>5.55</v>
          </cell>
        </row>
        <row r="367">
          <cell r="D367">
            <v>3.84</v>
          </cell>
        </row>
        <row r="368">
          <cell r="D368">
            <v>5.915</v>
          </cell>
        </row>
        <row r="369">
          <cell r="D369">
            <v>3.1549999999999998</v>
          </cell>
        </row>
        <row r="370">
          <cell r="D370">
            <v>1.34</v>
          </cell>
        </row>
        <row r="371">
          <cell r="D371">
            <v>3.653</v>
          </cell>
        </row>
        <row r="372">
          <cell r="D372">
            <v>2.4750000000000001</v>
          </cell>
        </row>
        <row r="373">
          <cell r="D373">
            <v>2.4740000000000002</v>
          </cell>
        </row>
        <row r="374">
          <cell r="D374">
            <v>7.7350000000000003</v>
          </cell>
        </row>
        <row r="375">
          <cell r="D375">
            <v>10.4</v>
          </cell>
        </row>
        <row r="376">
          <cell r="D376">
            <v>15.4</v>
          </cell>
        </row>
        <row r="377">
          <cell r="D377">
            <v>5.1950000000000003</v>
          </cell>
        </row>
        <row r="378">
          <cell r="D378">
            <v>4.82</v>
          </cell>
        </row>
        <row r="379">
          <cell r="D379">
            <v>21.094999999999999</v>
          </cell>
        </row>
        <row r="380">
          <cell r="D380">
            <v>11.3</v>
          </cell>
        </row>
        <row r="381">
          <cell r="D381">
            <v>11.66</v>
          </cell>
        </row>
        <row r="382">
          <cell r="D382">
            <v>12.75</v>
          </cell>
        </row>
        <row r="383">
          <cell r="D383">
            <v>11.497999999999999</v>
          </cell>
        </row>
        <row r="384">
          <cell r="D384">
            <v>16.170000000000002</v>
          </cell>
        </row>
        <row r="385">
          <cell r="D385">
            <v>14.375</v>
          </cell>
        </row>
        <row r="386">
          <cell r="D386">
            <v>7.8049999999999997</v>
          </cell>
        </row>
        <row r="387">
          <cell r="D387">
            <v>4.125</v>
          </cell>
        </row>
        <row r="388">
          <cell r="D388">
            <v>2.6869999999999998</v>
          </cell>
        </row>
        <row r="389">
          <cell r="D389">
            <v>10.098000000000001</v>
          </cell>
        </row>
        <row r="390">
          <cell r="D390">
            <v>6.8849999999999998</v>
          </cell>
        </row>
        <row r="392">
          <cell r="D392">
            <v>0.7</v>
          </cell>
        </row>
        <row r="393">
          <cell r="D393">
            <v>2.2400000000000002</v>
          </cell>
        </row>
        <row r="394">
          <cell r="D394">
            <v>1.95</v>
          </cell>
        </row>
        <row r="395">
          <cell r="D395">
            <v>6.5</v>
          </cell>
        </row>
        <row r="396">
          <cell r="D396">
            <v>1.496</v>
          </cell>
        </row>
        <row r="397">
          <cell r="D397">
            <v>1.4350000000000001</v>
          </cell>
        </row>
        <row r="398">
          <cell r="D398">
            <v>2.77</v>
          </cell>
        </row>
        <row r="399">
          <cell r="D399">
            <v>7.4050000000000002</v>
          </cell>
        </row>
        <row r="400">
          <cell r="D400">
            <v>14.395</v>
          </cell>
        </row>
        <row r="401">
          <cell r="D401">
            <v>13.824999999999999</v>
          </cell>
        </row>
        <row r="402">
          <cell r="D402">
            <v>3.16</v>
          </cell>
        </row>
        <row r="403">
          <cell r="D403">
            <v>5.3250000000000002</v>
          </cell>
        </row>
        <row r="404">
          <cell r="D404">
            <v>6.57</v>
          </cell>
        </row>
        <row r="405">
          <cell r="D405">
            <v>3.0449999999999999</v>
          </cell>
        </row>
        <row r="406">
          <cell r="D406">
            <v>1.47</v>
          </cell>
        </row>
        <row r="407">
          <cell r="D407">
            <v>1.175</v>
          </cell>
        </row>
        <row r="408">
          <cell r="D408">
            <v>1.9</v>
          </cell>
        </row>
        <row r="409">
          <cell r="D409">
            <v>5.29</v>
          </cell>
        </row>
        <row r="410">
          <cell r="D410">
            <v>2.27</v>
          </cell>
        </row>
        <row r="411">
          <cell r="D411">
            <v>2.444</v>
          </cell>
        </row>
        <row r="414">
          <cell r="D414">
            <v>3.0950000000000002</v>
          </cell>
        </row>
      </sheetData>
      <sheetData sheetId="4">
        <row r="7">
          <cell r="D7">
            <v>8.69</v>
          </cell>
        </row>
        <row r="8">
          <cell r="D8">
            <v>2.3250000000000002</v>
          </cell>
        </row>
        <row r="9">
          <cell r="D9">
            <v>7.1550000000000002</v>
          </cell>
        </row>
        <row r="10">
          <cell r="D10">
            <v>0.191</v>
          </cell>
        </row>
        <row r="11">
          <cell r="D11">
            <v>8.0950000000000006</v>
          </cell>
        </row>
        <row r="13">
          <cell r="D13">
            <v>8.1050000000000004</v>
          </cell>
        </row>
        <row r="14">
          <cell r="D14">
            <v>1.8160000000000001</v>
          </cell>
        </row>
        <row r="15">
          <cell r="D15">
            <v>7.556</v>
          </cell>
        </row>
        <row r="17">
          <cell r="D17">
            <v>5.5949999999999998</v>
          </cell>
        </row>
        <row r="18">
          <cell r="D18">
            <v>1.52</v>
          </cell>
        </row>
        <row r="21">
          <cell r="D21">
            <v>3.1110000000000002</v>
          </cell>
        </row>
        <row r="23">
          <cell r="D23">
            <v>7.32</v>
          </cell>
        </row>
        <row r="25">
          <cell r="D25">
            <v>6.4</v>
          </cell>
        </row>
        <row r="26">
          <cell r="D26">
            <v>1.135</v>
          </cell>
        </row>
        <row r="27">
          <cell r="D27">
            <v>7.9</v>
          </cell>
        </row>
        <row r="28">
          <cell r="D28">
            <v>2.34</v>
          </cell>
        </row>
        <row r="29">
          <cell r="D29">
            <v>3.335</v>
          </cell>
        </row>
        <row r="30">
          <cell r="D30">
            <v>3.32</v>
          </cell>
        </row>
        <row r="31">
          <cell r="D31">
            <v>4.0599999999999996</v>
          </cell>
        </row>
        <row r="33">
          <cell r="D33">
            <v>3.46</v>
          </cell>
        </row>
        <row r="35">
          <cell r="D35">
            <v>6.3</v>
          </cell>
        </row>
        <row r="36">
          <cell r="D36">
            <v>1.48</v>
          </cell>
        </row>
        <row r="37">
          <cell r="D37">
            <v>5.085</v>
          </cell>
        </row>
        <row r="38">
          <cell r="D38">
            <v>1.385</v>
          </cell>
        </row>
        <row r="39">
          <cell r="D39">
            <v>1.36</v>
          </cell>
        </row>
        <row r="40">
          <cell r="D40">
            <v>2.76</v>
          </cell>
        </row>
        <row r="41">
          <cell r="D41">
            <v>2.6549999999999998</v>
          </cell>
        </row>
        <row r="42">
          <cell r="D42">
            <v>2.0950000000000002</v>
          </cell>
        </row>
        <row r="43">
          <cell r="D43">
            <v>9.1199999999999992</v>
          </cell>
        </row>
        <row r="44">
          <cell r="D44">
            <v>6.6440000000000001</v>
          </cell>
        </row>
        <row r="45">
          <cell r="D45">
            <v>7.1849999999999996</v>
          </cell>
        </row>
        <row r="51">
          <cell r="D51">
            <v>5.76</v>
          </cell>
        </row>
        <row r="52">
          <cell r="D52">
            <v>3.8</v>
          </cell>
        </row>
        <row r="53">
          <cell r="D53">
            <v>4.7649999999999997</v>
          </cell>
        </row>
        <row r="55">
          <cell r="D55">
            <v>8.0250000000000004</v>
          </cell>
        </row>
        <row r="57">
          <cell r="D57">
            <v>4.5949999999999998</v>
          </cell>
        </row>
        <row r="58">
          <cell r="D58">
            <v>1.23</v>
          </cell>
        </row>
        <row r="59">
          <cell r="D59">
            <v>3.778</v>
          </cell>
        </row>
        <row r="60">
          <cell r="D60">
            <v>2.351</v>
          </cell>
        </row>
        <row r="61">
          <cell r="D61">
            <v>8.4600000000000009</v>
          </cell>
        </row>
        <row r="62">
          <cell r="D62">
            <v>1843</v>
          </cell>
        </row>
        <row r="63">
          <cell r="D63">
            <v>9.6349999999999998</v>
          </cell>
        </row>
        <row r="64">
          <cell r="D64">
            <v>1.1200000000000001</v>
          </cell>
        </row>
        <row r="65">
          <cell r="D65">
            <v>4.8600000000000003</v>
          </cell>
        </row>
        <row r="70">
          <cell r="D70">
            <v>0.35</v>
          </cell>
        </row>
        <row r="73">
          <cell r="D73">
            <v>7.165</v>
          </cell>
        </row>
        <row r="75">
          <cell r="D75">
            <v>5.3</v>
          </cell>
        </row>
        <row r="77">
          <cell r="D77">
            <v>7.83</v>
          </cell>
        </row>
        <row r="79">
          <cell r="D79">
            <v>5.7910000000000004</v>
          </cell>
        </row>
        <row r="80">
          <cell r="D80">
            <v>0.82699999999999996</v>
          </cell>
        </row>
        <row r="81">
          <cell r="D81">
            <v>5.6050000000000004</v>
          </cell>
        </row>
        <row r="82">
          <cell r="D82">
            <v>2.82</v>
          </cell>
        </row>
        <row r="83">
          <cell r="D83">
            <v>3.7650000000000001</v>
          </cell>
        </row>
        <row r="84">
          <cell r="D84">
            <v>3.8</v>
          </cell>
        </row>
        <row r="89">
          <cell r="D89">
            <v>6.1950000000000003</v>
          </cell>
        </row>
        <row r="90">
          <cell r="D90">
            <v>2.59</v>
          </cell>
        </row>
        <row r="91">
          <cell r="D91">
            <v>6.74</v>
          </cell>
        </row>
        <row r="92">
          <cell r="D92">
            <v>2.5099999999999998</v>
          </cell>
        </row>
        <row r="93">
          <cell r="D93">
            <v>6.915</v>
          </cell>
        </row>
        <row r="95">
          <cell r="D95">
            <v>6.585</v>
          </cell>
        </row>
        <row r="96">
          <cell r="D96">
            <v>3.96</v>
          </cell>
        </row>
        <row r="97">
          <cell r="D97">
            <v>5.78</v>
          </cell>
        </row>
        <row r="98">
          <cell r="D98">
            <v>4.51</v>
          </cell>
        </row>
        <row r="99">
          <cell r="D99">
            <v>4.6749999999999998</v>
          </cell>
        </row>
        <row r="101">
          <cell r="D101">
            <v>4.71</v>
          </cell>
        </row>
        <row r="102">
          <cell r="D102">
            <v>2.99</v>
          </cell>
        </row>
        <row r="103">
          <cell r="D103">
            <v>3.7</v>
          </cell>
        </row>
        <row r="105">
          <cell r="D105">
            <v>7.72</v>
          </cell>
        </row>
        <row r="107">
          <cell r="D107">
            <v>4.7149999999999999</v>
          </cell>
        </row>
        <row r="108">
          <cell r="D108">
            <v>1.36</v>
          </cell>
        </row>
        <row r="109">
          <cell r="D109">
            <v>5.51</v>
          </cell>
        </row>
        <row r="111">
          <cell r="D111">
            <v>5.31</v>
          </cell>
        </row>
        <row r="113">
          <cell r="D113">
            <v>4.0650000000000004</v>
          </cell>
        </row>
        <row r="115">
          <cell r="D115">
            <v>3.085</v>
          </cell>
        </row>
        <row r="116">
          <cell r="D116">
            <v>4.6900000000000004</v>
          </cell>
        </row>
        <row r="117">
          <cell r="D117">
            <v>5.7949999999999999</v>
          </cell>
        </row>
        <row r="119">
          <cell r="D119">
            <v>9.9350000000000005</v>
          </cell>
        </row>
        <row r="121">
          <cell r="D121">
            <v>6.8049999999999997</v>
          </cell>
        </row>
        <row r="123">
          <cell r="D123">
            <v>2.778</v>
          </cell>
        </row>
        <row r="124">
          <cell r="D124">
            <v>7.0720000000000001</v>
          </cell>
        </row>
        <row r="125">
          <cell r="D125">
            <v>4.0270000000000001</v>
          </cell>
        </row>
        <row r="127">
          <cell r="D127">
            <v>8.4600000000000009</v>
          </cell>
        </row>
        <row r="129">
          <cell r="D129">
            <v>2.6</v>
          </cell>
        </row>
        <row r="131">
          <cell r="D131">
            <v>6.5549999999999997</v>
          </cell>
        </row>
        <row r="142">
          <cell r="D142">
            <v>0.995</v>
          </cell>
        </row>
        <row r="143">
          <cell r="D143">
            <v>0.156</v>
          </cell>
        </row>
        <row r="144">
          <cell r="D144">
            <v>1.38</v>
          </cell>
        </row>
        <row r="146">
          <cell r="D146">
            <v>1.355</v>
          </cell>
        </row>
        <row r="147">
          <cell r="D147">
            <v>0.94699999999999995</v>
          </cell>
        </row>
        <row r="148">
          <cell r="D148">
            <v>0.90800000000000003</v>
          </cell>
        </row>
        <row r="150">
          <cell r="D150">
            <v>2.1150000000000002</v>
          </cell>
        </row>
        <row r="152">
          <cell r="D152">
            <v>0.73499999999999999</v>
          </cell>
        </row>
        <row r="155">
          <cell r="D155">
            <v>1.1499999999999999</v>
          </cell>
        </row>
        <row r="157">
          <cell r="D157">
            <v>1515</v>
          </cell>
        </row>
        <row r="159">
          <cell r="D159">
            <v>0.875</v>
          </cell>
        </row>
        <row r="160">
          <cell r="D160">
            <v>1.57</v>
          </cell>
        </row>
        <row r="162">
          <cell r="D162">
            <v>1.0649999999999999</v>
          </cell>
        </row>
        <row r="163">
          <cell r="D163">
            <v>0.6</v>
          </cell>
        </row>
        <row r="164">
          <cell r="D164">
            <v>2.75</v>
          </cell>
        </row>
        <row r="166">
          <cell r="D166">
            <v>1.2549999999999999</v>
          </cell>
        </row>
        <row r="168">
          <cell r="D168">
            <v>0.66</v>
          </cell>
        </row>
        <row r="170">
          <cell r="D170">
            <v>2</v>
          </cell>
        </row>
        <row r="172">
          <cell r="D172">
            <v>3.71</v>
          </cell>
        </row>
        <row r="174">
          <cell r="D174">
            <v>2.52</v>
          </cell>
        </row>
        <row r="176">
          <cell r="D176">
            <v>1.85</v>
          </cell>
        </row>
        <row r="177">
          <cell r="D177">
            <v>2.645</v>
          </cell>
        </row>
        <row r="180">
          <cell r="D180">
            <v>1.27</v>
          </cell>
        </row>
        <row r="184">
          <cell r="D184">
            <v>0.64</v>
          </cell>
        </row>
        <row r="186">
          <cell r="D186">
            <v>1.335</v>
          </cell>
        </row>
        <row r="188">
          <cell r="D188">
            <v>0.30499999999999999</v>
          </cell>
        </row>
        <row r="189">
          <cell r="D189">
            <v>0.28999999999999998</v>
          </cell>
        </row>
        <row r="190">
          <cell r="D190">
            <v>0.20499999999999999</v>
          </cell>
        </row>
        <row r="191">
          <cell r="D191">
            <v>0.37</v>
          </cell>
        </row>
        <row r="192">
          <cell r="D192">
            <v>0.19800000000000001</v>
          </cell>
        </row>
        <row r="194">
          <cell r="D194">
            <v>0.105</v>
          </cell>
        </row>
        <row r="198">
          <cell r="D198">
            <v>0.20100000000000001</v>
          </cell>
        </row>
        <row r="200">
          <cell r="D200">
            <v>0.72499999999999998</v>
          </cell>
        </row>
        <row r="206">
          <cell r="D206">
            <v>66</v>
          </cell>
        </row>
        <row r="220">
          <cell r="D220">
            <v>2.0390000000000001</v>
          </cell>
        </row>
        <row r="222">
          <cell r="D222">
            <v>8.23</v>
          </cell>
        </row>
        <row r="231">
          <cell r="D231">
            <v>3.1</v>
          </cell>
        </row>
        <row r="232">
          <cell r="D232">
            <v>6.65</v>
          </cell>
        </row>
        <row r="234">
          <cell r="D234">
            <v>8.9</v>
          </cell>
        </row>
        <row r="236">
          <cell r="D236">
            <v>8.4700000000000006</v>
          </cell>
        </row>
        <row r="247">
          <cell r="D247">
            <v>4.12</v>
          </cell>
        </row>
        <row r="248">
          <cell r="D248">
            <v>5.7</v>
          </cell>
        </row>
        <row r="250">
          <cell r="D250">
            <v>5.71</v>
          </cell>
        </row>
        <row r="252">
          <cell r="D252">
            <v>4.3049999999999997</v>
          </cell>
        </row>
        <row r="254">
          <cell r="D254">
            <v>5.665</v>
          </cell>
        </row>
        <row r="256">
          <cell r="D256">
            <v>8.6649999999999991</v>
          </cell>
        </row>
        <row r="258">
          <cell r="D258">
            <v>7.68</v>
          </cell>
        </row>
        <row r="260">
          <cell r="D260">
            <v>4.2380000000000004</v>
          </cell>
        </row>
        <row r="262">
          <cell r="D262">
            <v>3.1720000000000002</v>
          </cell>
        </row>
        <row r="264">
          <cell r="D264">
            <v>2.2149999999999999</v>
          </cell>
        </row>
        <row r="266">
          <cell r="D266">
            <v>1.5</v>
          </cell>
        </row>
        <row r="268">
          <cell r="D268">
            <v>14.824999999999999</v>
          </cell>
        </row>
        <row r="275">
          <cell r="D275">
            <v>0.82499999999999996</v>
          </cell>
        </row>
        <row r="278">
          <cell r="D278">
            <v>3.5</v>
          </cell>
        </row>
        <row r="279">
          <cell r="D279">
            <v>5.45</v>
          </cell>
        </row>
        <row r="280">
          <cell r="D280">
            <v>3.4649999999999999</v>
          </cell>
        </row>
        <row r="281">
          <cell r="D281">
            <v>6.13</v>
          </cell>
        </row>
        <row r="282">
          <cell r="D282">
            <v>7.17</v>
          </cell>
        </row>
        <row r="283">
          <cell r="D283">
            <v>0.37</v>
          </cell>
        </row>
        <row r="284">
          <cell r="D284">
            <v>2.375</v>
          </cell>
        </row>
        <row r="285">
          <cell r="D285">
            <v>5.03</v>
          </cell>
        </row>
        <row r="286">
          <cell r="D286">
            <v>1.4750000000000001</v>
          </cell>
        </row>
        <row r="287">
          <cell r="D287">
            <v>1.91</v>
          </cell>
        </row>
        <row r="288">
          <cell r="D288">
            <v>3.2450000000000001</v>
          </cell>
        </row>
        <row r="289">
          <cell r="D289">
            <v>1.24</v>
          </cell>
        </row>
        <row r="290">
          <cell r="D290">
            <v>4.2249999999999996</v>
          </cell>
        </row>
        <row r="291">
          <cell r="D291">
            <v>1.321</v>
          </cell>
        </row>
        <row r="292">
          <cell r="D292">
            <v>2.202</v>
          </cell>
        </row>
        <row r="293">
          <cell r="D293">
            <v>4.93</v>
          </cell>
        </row>
        <row r="294">
          <cell r="D294">
            <v>8.56</v>
          </cell>
        </row>
        <row r="295">
          <cell r="D295">
            <v>3.67</v>
          </cell>
        </row>
        <row r="296">
          <cell r="D296">
            <v>4650</v>
          </cell>
        </row>
        <row r="297">
          <cell r="D297">
            <v>8.8000000000000007</v>
          </cell>
        </row>
        <row r="298">
          <cell r="D298">
            <v>4.7</v>
          </cell>
        </row>
        <row r="299">
          <cell r="D299">
            <v>2.65</v>
          </cell>
        </row>
        <row r="300">
          <cell r="D300">
            <v>3.2</v>
          </cell>
        </row>
        <row r="301">
          <cell r="D301">
            <v>3.7650000000000001</v>
          </cell>
        </row>
        <row r="302">
          <cell r="D302">
            <v>4.0350000000000001</v>
          </cell>
        </row>
        <row r="303">
          <cell r="D303">
            <v>3.9249999999999998</v>
          </cell>
        </row>
        <row r="305">
          <cell r="D305">
            <v>4.165</v>
          </cell>
        </row>
        <row r="306">
          <cell r="D306">
            <v>8.9049999999999994</v>
          </cell>
        </row>
        <row r="307">
          <cell r="D307">
            <v>5.5</v>
          </cell>
        </row>
        <row r="308">
          <cell r="D308">
            <v>5.32</v>
          </cell>
        </row>
        <row r="309">
          <cell r="D309">
            <v>7.87</v>
          </cell>
        </row>
        <row r="310">
          <cell r="D310">
            <v>5.71</v>
          </cell>
        </row>
        <row r="311">
          <cell r="D311">
            <v>3.9750000000000001</v>
          </cell>
        </row>
        <row r="312">
          <cell r="D312">
            <v>5.03</v>
          </cell>
        </row>
        <row r="314">
          <cell r="D314">
            <v>1.3520000000000001</v>
          </cell>
        </row>
        <row r="315">
          <cell r="D315">
            <v>2.1549999999999998</v>
          </cell>
        </row>
        <row r="316">
          <cell r="D316">
            <v>2.4300000000000002</v>
          </cell>
        </row>
        <row r="317">
          <cell r="D317">
            <v>3.7250000000000001</v>
          </cell>
        </row>
        <row r="318">
          <cell r="D318">
            <v>3.08</v>
          </cell>
        </row>
        <row r="319">
          <cell r="D319">
            <v>4.875</v>
          </cell>
        </row>
        <row r="320">
          <cell r="D320">
            <v>6.0750000000000002</v>
          </cell>
        </row>
        <row r="322">
          <cell r="D322">
            <v>5.24</v>
          </cell>
        </row>
        <row r="323">
          <cell r="D323">
            <v>3.2</v>
          </cell>
        </row>
        <row r="324">
          <cell r="D324">
            <v>4.2300000000000004</v>
          </cell>
        </row>
        <row r="326">
          <cell r="D326">
            <v>4.13</v>
          </cell>
        </row>
        <row r="327">
          <cell r="D327">
            <v>1.1279999999999999</v>
          </cell>
        </row>
        <row r="328">
          <cell r="D328">
            <v>2.3199999999999998</v>
          </cell>
        </row>
        <row r="329">
          <cell r="D329">
            <v>1.927</v>
          </cell>
        </row>
        <row r="330">
          <cell r="D330">
            <v>1.9850000000000001</v>
          </cell>
        </row>
        <row r="331">
          <cell r="D331">
            <v>2.7930000000000001</v>
          </cell>
        </row>
        <row r="332">
          <cell r="D332">
            <v>11.209</v>
          </cell>
        </row>
        <row r="333">
          <cell r="D333">
            <v>2.9849999999999999</v>
          </cell>
        </row>
        <row r="334">
          <cell r="D334">
            <v>3.625</v>
          </cell>
        </row>
        <row r="342">
          <cell r="D342">
            <v>4.4550000000000001</v>
          </cell>
        </row>
        <row r="343">
          <cell r="D343">
            <v>3.2519999999999998</v>
          </cell>
        </row>
        <row r="344">
          <cell r="D344">
            <v>3.4950000000000001</v>
          </cell>
        </row>
        <row r="345">
          <cell r="D345">
            <v>2.895</v>
          </cell>
        </row>
        <row r="346">
          <cell r="D346">
            <v>9.48</v>
          </cell>
        </row>
        <row r="347">
          <cell r="D347">
            <v>5.1150000000000002</v>
          </cell>
        </row>
        <row r="348">
          <cell r="D348">
            <v>6.65</v>
          </cell>
        </row>
        <row r="349">
          <cell r="D349">
            <v>6.2549999999999999</v>
          </cell>
        </row>
        <row r="350">
          <cell r="D350">
            <v>5.5149999999999997</v>
          </cell>
        </row>
        <row r="351">
          <cell r="D351">
            <v>8.6649999999999991</v>
          </cell>
        </row>
        <row r="352">
          <cell r="D352">
            <v>11.385</v>
          </cell>
        </row>
        <row r="353">
          <cell r="D353">
            <v>4.8150000000000004</v>
          </cell>
        </row>
        <row r="354">
          <cell r="D354">
            <v>7.56</v>
          </cell>
        </row>
        <row r="355">
          <cell r="D355">
            <v>2.9550000000000001</v>
          </cell>
        </row>
        <row r="356">
          <cell r="D356">
            <v>3.855</v>
          </cell>
        </row>
        <row r="357">
          <cell r="D357">
            <v>1.4650000000000001</v>
          </cell>
        </row>
        <row r="358">
          <cell r="D358">
            <v>5.149</v>
          </cell>
        </row>
        <row r="359">
          <cell r="D359">
            <v>1.8660000000000001</v>
          </cell>
        </row>
        <row r="360">
          <cell r="D360">
            <v>3.51</v>
          </cell>
        </row>
        <row r="361">
          <cell r="D361">
            <v>3.6890000000000001</v>
          </cell>
        </row>
        <row r="362">
          <cell r="D362">
            <v>2.13</v>
          </cell>
        </row>
        <row r="363">
          <cell r="D363">
            <v>3.7749999999999999</v>
          </cell>
        </row>
        <row r="364">
          <cell r="D364">
            <v>4.0149999999999997</v>
          </cell>
        </row>
        <row r="365">
          <cell r="D365">
            <v>5.5170000000000003</v>
          </cell>
        </row>
        <row r="366">
          <cell r="D366">
            <v>2.29</v>
          </cell>
        </row>
        <row r="367">
          <cell r="D367">
            <v>8.9550000000000001</v>
          </cell>
        </row>
        <row r="368">
          <cell r="D368">
            <v>8.3000000000000007</v>
          </cell>
        </row>
        <row r="369">
          <cell r="D369">
            <v>6.1150000000000002</v>
          </cell>
        </row>
        <row r="370">
          <cell r="D370">
            <v>6.19</v>
          </cell>
        </row>
        <row r="371">
          <cell r="D371">
            <v>4.2350000000000003</v>
          </cell>
        </row>
        <row r="372">
          <cell r="D372">
            <v>7.1449999999999996</v>
          </cell>
        </row>
        <row r="373">
          <cell r="D373">
            <v>4.2119999999999997</v>
          </cell>
        </row>
        <row r="374">
          <cell r="D374">
            <v>5.8440000000000003</v>
          </cell>
        </row>
        <row r="375">
          <cell r="D375">
            <v>8.8800000000000008</v>
          </cell>
        </row>
        <row r="376">
          <cell r="D376">
            <v>10.85</v>
          </cell>
        </row>
        <row r="377">
          <cell r="D377">
            <v>4.04</v>
          </cell>
        </row>
        <row r="378">
          <cell r="D378">
            <v>13.27</v>
          </cell>
        </row>
        <row r="379">
          <cell r="D379">
            <v>4.8719999999999999</v>
          </cell>
        </row>
        <row r="380">
          <cell r="D380">
            <v>4.915</v>
          </cell>
        </row>
        <row r="381">
          <cell r="D381">
            <v>9.0500000000000007</v>
          </cell>
        </row>
        <row r="382">
          <cell r="D382">
            <v>2.1880000000000002</v>
          </cell>
        </row>
        <row r="383">
          <cell r="D383">
            <v>14.13</v>
          </cell>
        </row>
        <row r="384">
          <cell r="D384">
            <v>3.085</v>
          </cell>
        </row>
        <row r="385">
          <cell r="D385">
            <v>4.109</v>
          </cell>
        </row>
        <row r="386">
          <cell r="D386">
            <v>5.2709999999999999</v>
          </cell>
        </row>
        <row r="387">
          <cell r="D387">
            <v>14.595000000000001</v>
          </cell>
        </row>
        <row r="388">
          <cell r="D388">
            <v>11.645</v>
          </cell>
        </row>
        <row r="389">
          <cell r="D389">
            <v>10.31</v>
          </cell>
        </row>
        <row r="390">
          <cell r="D390">
            <v>15.195</v>
          </cell>
        </row>
        <row r="391">
          <cell r="D391">
            <v>16.86</v>
          </cell>
        </row>
        <row r="392">
          <cell r="D392">
            <v>2.1549999999999998</v>
          </cell>
        </row>
        <row r="393">
          <cell r="D393">
            <v>9.1300000000000008</v>
          </cell>
        </row>
        <row r="394">
          <cell r="D394">
            <v>10.210000000000001</v>
          </cell>
        </row>
        <row r="395">
          <cell r="D395">
            <v>12.063000000000001</v>
          </cell>
        </row>
        <row r="396">
          <cell r="D396">
            <v>13.95</v>
          </cell>
        </row>
        <row r="397">
          <cell r="D397">
            <v>19.350000000000001</v>
          </cell>
        </row>
        <row r="398">
          <cell r="D398">
            <v>5.0350000000000001</v>
          </cell>
        </row>
        <row r="399">
          <cell r="D399">
            <v>3.8650000000000002</v>
          </cell>
        </row>
        <row r="400">
          <cell r="D400">
            <v>14.78</v>
          </cell>
        </row>
        <row r="401">
          <cell r="D401">
            <v>4.9550000000000001</v>
          </cell>
        </row>
        <row r="402">
          <cell r="D402">
            <v>3.1150000000000002</v>
          </cell>
        </row>
        <row r="403">
          <cell r="D403">
            <v>11.95</v>
          </cell>
        </row>
        <row r="405">
          <cell r="D405">
            <v>12.75</v>
          </cell>
        </row>
        <row r="406">
          <cell r="D406">
            <v>6.91</v>
          </cell>
        </row>
        <row r="407">
          <cell r="D407">
            <v>4.415</v>
          </cell>
        </row>
        <row r="408">
          <cell r="D408">
            <v>14.92</v>
          </cell>
        </row>
        <row r="409">
          <cell r="D409">
            <v>12.55</v>
          </cell>
        </row>
        <row r="411">
          <cell r="D411">
            <v>11.79</v>
          </cell>
        </row>
        <row r="412">
          <cell r="D412">
            <v>8.1300000000000008</v>
          </cell>
        </row>
        <row r="413">
          <cell r="D413">
            <v>11.32</v>
          </cell>
        </row>
        <row r="414">
          <cell r="D414">
            <v>3.9649999999999999</v>
          </cell>
        </row>
        <row r="415">
          <cell r="D415">
            <v>4</v>
          </cell>
        </row>
        <row r="416">
          <cell r="D416">
            <v>5.37</v>
          </cell>
        </row>
        <row r="417">
          <cell r="D417">
            <v>3.7349999999999999</v>
          </cell>
        </row>
        <row r="418">
          <cell r="D418">
            <v>3</v>
          </cell>
        </row>
        <row r="419">
          <cell r="D419">
            <v>4.55</v>
          </cell>
        </row>
        <row r="420">
          <cell r="D420">
            <v>6.0129999999999999</v>
          </cell>
        </row>
        <row r="421">
          <cell r="D421">
            <v>1.915</v>
          </cell>
        </row>
        <row r="422">
          <cell r="D422">
            <v>2.8980000000000001</v>
          </cell>
        </row>
        <row r="423">
          <cell r="D423">
            <v>0.81</v>
          </cell>
        </row>
        <row r="425">
          <cell r="D425">
            <v>3.7450000000000001</v>
          </cell>
        </row>
        <row r="426">
          <cell r="D426">
            <v>0.81200000000000006</v>
          </cell>
        </row>
        <row r="427">
          <cell r="D427">
            <v>0.41549999999999998</v>
          </cell>
        </row>
        <row r="428">
          <cell r="D428">
            <v>0.97599999999999998</v>
          </cell>
        </row>
      </sheetData>
      <sheetData sheetId="5">
        <row r="5">
          <cell r="D5">
            <v>11.96</v>
          </cell>
        </row>
        <row r="7">
          <cell r="D7">
            <v>7.94</v>
          </cell>
        </row>
        <row r="9">
          <cell r="D9">
            <v>2.82</v>
          </cell>
        </row>
        <row r="10">
          <cell r="D10">
            <v>1.1080000000000001</v>
          </cell>
        </row>
        <row r="11">
          <cell r="D11">
            <v>4.1539999999999999</v>
          </cell>
        </row>
        <row r="12">
          <cell r="D12">
            <v>1.8540000000000001</v>
          </cell>
        </row>
        <row r="13">
          <cell r="D13">
            <v>3.7250000000000001</v>
          </cell>
        </row>
        <row r="15">
          <cell r="D15">
            <v>3.4049999999999998</v>
          </cell>
        </row>
        <row r="17">
          <cell r="D17">
            <v>3.9750000000000001</v>
          </cell>
        </row>
        <row r="19">
          <cell r="D19">
            <v>3.335</v>
          </cell>
        </row>
        <row r="20">
          <cell r="D20">
            <v>5.1449999999999996</v>
          </cell>
        </row>
        <row r="21">
          <cell r="D21">
            <v>2.0249999999999999</v>
          </cell>
        </row>
        <row r="23">
          <cell r="D23">
            <v>5.9950000000000001</v>
          </cell>
        </row>
        <row r="25">
          <cell r="D25">
            <v>7.3949999999999996</v>
          </cell>
        </row>
        <row r="26">
          <cell r="D26">
            <v>3.1819999999999999</v>
          </cell>
        </row>
        <row r="27">
          <cell r="D27">
            <v>3.31</v>
          </cell>
        </row>
        <row r="29">
          <cell r="D29">
            <v>5.6550000000000002</v>
          </cell>
        </row>
        <row r="30">
          <cell r="D30">
            <v>4.09</v>
          </cell>
        </row>
        <row r="33">
          <cell r="D33">
            <v>4.2699999999999996</v>
          </cell>
        </row>
        <row r="35">
          <cell r="D35">
            <v>3.42</v>
          </cell>
        </row>
        <row r="49">
          <cell r="D49">
            <v>5.34</v>
          </cell>
        </row>
        <row r="50">
          <cell r="D50">
            <v>2.2309999999999999</v>
          </cell>
        </row>
        <row r="51">
          <cell r="D51">
            <v>5.0999999999999996</v>
          </cell>
        </row>
        <row r="52">
          <cell r="D52">
            <v>1.2749999999999999</v>
          </cell>
        </row>
        <row r="53">
          <cell r="D53">
            <v>4.9450000000000003</v>
          </cell>
        </row>
        <row r="55">
          <cell r="D55">
            <v>7.5220000000000002</v>
          </cell>
        </row>
        <row r="59">
          <cell r="D59">
            <v>4.05</v>
          </cell>
        </row>
        <row r="61">
          <cell r="D61">
            <v>8.5939999999999994</v>
          </cell>
        </row>
        <row r="63">
          <cell r="D63">
            <v>1.9239999999999999</v>
          </cell>
        </row>
        <row r="67">
          <cell r="D67">
            <v>5.43</v>
          </cell>
        </row>
        <row r="68">
          <cell r="D68">
            <v>3.1949999999999998</v>
          </cell>
        </row>
        <row r="69">
          <cell r="D69">
            <v>2.4300000000000002</v>
          </cell>
        </row>
        <row r="71">
          <cell r="D71">
            <v>1.42</v>
          </cell>
        </row>
        <row r="72">
          <cell r="D72">
            <v>1.43</v>
          </cell>
        </row>
        <row r="73">
          <cell r="D73">
            <v>4.3449999999999998</v>
          </cell>
        </row>
        <row r="75">
          <cell r="D75">
            <v>2.137</v>
          </cell>
        </row>
        <row r="77">
          <cell r="D77">
            <v>4.8449999999999998</v>
          </cell>
        </row>
        <row r="79">
          <cell r="D79">
            <v>5.51</v>
          </cell>
        </row>
        <row r="81">
          <cell r="D81">
            <v>4.4249999999999998</v>
          </cell>
        </row>
        <row r="83">
          <cell r="D83">
            <v>7.0650000000000004</v>
          </cell>
        </row>
        <row r="84">
          <cell r="D84">
            <v>2.5089999999999999</v>
          </cell>
        </row>
        <row r="85">
          <cell r="D85">
            <v>4.4649999999999999</v>
          </cell>
        </row>
        <row r="87">
          <cell r="D87">
            <v>4.3650000000000002</v>
          </cell>
        </row>
        <row r="89">
          <cell r="D89">
            <v>3.02</v>
          </cell>
        </row>
        <row r="93">
          <cell r="D93">
            <v>8.7899999999999991</v>
          </cell>
        </row>
        <row r="94">
          <cell r="D94">
            <v>3.46</v>
          </cell>
        </row>
        <row r="95">
          <cell r="D95">
            <v>5.0199999999999996</v>
          </cell>
        </row>
        <row r="96">
          <cell r="D96">
            <v>6.53</v>
          </cell>
        </row>
        <row r="97">
          <cell r="D97">
            <v>4.18</v>
          </cell>
        </row>
        <row r="100">
          <cell r="D100">
            <v>3.5350000000000001</v>
          </cell>
        </row>
        <row r="102">
          <cell r="D102">
            <v>0.79</v>
          </cell>
        </row>
        <row r="103">
          <cell r="D103">
            <v>3.8849999999999998</v>
          </cell>
        </row>
        <row r="105">
          <cell r="D105">
            <v>0.81499999999999995</v>
          </cell>
        </row>
        <row r="109">
          <cell r="D109">
            <v>5.4450000000000003</v>
          </cell>
        </row>
        <row r="112">
          <cell r="D112">
            <v>1.65</v>
          </cell>
        </row>
        <row r="113">
          <cell r="D113">
            <v>5.6749999999999998</v>
          </cell>
        </row>
        <row r="114">
          <cell r="D114">
            <v>6.4249999999999998</v>
          </cell>
        </row>
        <row r="115">
          <cell r="D115">
            <v>5.3280000000000003</v>
          </cell>
        </row>
        <row r="117">
          <cell r="D117">
            <v>4.1719999999999997</v>
          </cell>
        </row>
        <row r="118">
          <cell r="D118">
            <v>2.335</v>
          </cell>
        </row>
        <row r="121">
          <cell r="D121">
            <v>10.33</v>
          </cell>
        </row>
        <row r="122">
          <cell r="D122">
            <v>0.78</v>
          </cell>
        </row>
        <row r="123">
          <cell r="D123">
            <v>4.2</v>
          </cell>
        </row>
        <row r="124">
          <cell r="D124">
            <v>6.04</v>
          </cell>
        </row>
        <row r="125">
          <cell r="D125">
            <v>3.9969999999999999</v>
          </cell>
        </row>
        <row r="128">
          <cell r="D128">
            <v>0.18</v>
          </cell>
        </row>
        <row r="129">
          <cell r="D129">
            <v>0.55500000000000005</v>
          </cell>
        </row>
        <row r="130">
          <cell r="D130">
            <v>0.72099999999999997</v>
          </cell>
        </row>
        <row r="131">
          <cell r="D131">
            <v>0.38500000000000001</v>
          </cell>
        </row>
        <row r="133">
          <cell r="D133">
            <v>0.193</v>
          </cell>
        </row>
        <row r="135">
          <cell r="D135">
            <v>0.215</v>
          </cell>
        </row>
        <row r="137">
          <cell r="D137">
            <v>0.14000000000000001</v>
          </cell>
        </row>
        <row r="140">
          <cell r="D140">
            <v>2.6850000000000001</v>
          </cell>
        </row>
        <row r="141">
          <cell r="D141">
            <v>1.62</v>
          </cell>
        </row>
        <row r="142">
          <cell r="D142">
            <v>1.1200000000000001</v>
          </cell>
        </row>
        <row r="143">
          <cell r="D143">
            <v>0.64</v>
          </cell>
        </row>
        <row r="145">
          <cell r="D145">
            <v>1.085</v>
          </cell>
        </row>
        <row r="146">
          <cell r="D146">
            <v>2.73</v>
          </cell>
        </row>
        <row r="147">
          <cell r="D147">
            <v>1.1319999999999999</v>
          </cell>
        </row>
        <row r="149">
          <cell r="D149">
            <v>0.78</v>
          </cell>
        </row>
        <row r="151">
          <cell r="D151">
            <v>0.2</v>
          </cell>
        </row>
        <row r="153">
          <cell r="D153">
            <v>0.77500000000000002</v>
          </cell>
        </row>
        <row r="154">
          <cell r="D154">
            <v>1.9350000000000001</v>
          </cell>
        </row>
        <row r="155">
          <cell r="D155">
            <v>0.47499999999999998</v>
          </cell>
        </row>
        <row r="156">
          <cell r="D156">
            <v>1.2050000000000001</v>
          </cell>
        </row>
        <row r="157">
          <cell r="D157">
            <v>0.3</v>
          </cell>
        </row>
        <row r="158">
          <cell r="D158">
            <v>5.07</v>
          </cell>
        </row>
        <row r="159">
          <cell r="D159">
            <v>0.505</v>
          </cell>
        </row>
        <row r="160">
          <cell r="D160">
            <v>0.42</v>
          </cell>
        </row>
        <row r="161">
          <cell r="D161">
            <v>0.105</v>
          </cell>
        </row>
        <row r="162">
          <cell r="D162">
            <v>0.72499999999999998</v>
          </cell>
        </row>
        <row r="164">
          <cell r="D164">
            <v>0.35</v>
          </cell>
        </row>
        <row r="165">
          <cell r="D165">
            <v>0.6</v>
          </cell>
        </row>
        <row r="166">
          <cell r="D166">
            <v>2.8090000000000002</v>
          </cell>
        </row>
        <row r="167">
          <cell r="D167">
            <v>1.895</v>
          </cell>
        </row>
        <row r="168">
          <cell r="D168">
            <v>0.54500000000000004</v>
          </cell>
        </row>
        <row r="169">
          <cell r="D169">
            <v>2.97</v>
          </cell>
        </row>
        <row r="170">
          <cell r="D170">
            <v>0.69</v>
          </cell>
        </row>
        <row r="171">
          <cell r="D171">
            <v>2.3149999999999999</v>
          </cell>
        </row>
        <row r="172">
          <cell r="D172">
            <v>0.40600000000000003</v>
          </cell>
        </row>
        <row r="173">
          <cell r="D173">
            <v>1.39</v>
          </cell>
        </row>
        <row r="175">
          <cell r="D175">
            <v>0.77200000000000002</v>
          </cell>
        </row>
        <row r="177">
          <cell r="D177">
            <v>1.2130000000000001</v>
          </cell>
        </row>
        <row r="178">
          <cell r="D178">
            <v>0.85499999999999998</v>
          </cell>
        </row>
        <row r="179">
          <cell r="D179">
            <v>2.3250000000000002</v>
          </cell>
        </row>
        <row r="183">
          <cell r="D183">
            <v>7.66</v>
          </cell>
        </row>
        <row r="185">
          <cell r="D185">
            <v>1.635</v>
          </cell>
        </row>
        <row r="190">
          <cell r="D190">
            <v>3.4209999999999998</v>
          </cell>
        </row>
        <row r="191">
          <cell r="D191">
            <v>4.1500000000000004</v>
          </cell>
        </row>
        <row r="192">
          <cell r="D192">
            <v>6.22</v>
          </cell>
        </row>
        <row r="193">
          <cell r="D193">
            <v>3.8140000000000001</v>
          </cell>
        </row>
        <row r="194">
          <cell r="D194">
            <v>2.9750000000000001</v>
          </cell>
        </row>
        <row r="195">
          <cell r="D195">
            <v>2.9470000000000001</v>
          </cell>
        </row>
        <row r="196">
          <cell r="D196">
            <v>3.2349999999999999</v>
          </cell>
        </row>
        <row r="197">
          <cell r="D197">
            <v>3.1549999999999998</v>
          </cell>
        </row>
        <row r="198">
          <cell r="D198">
            <v>3.1469999999999998</v>
          </cell>
        </row>
        <row r="199">
          <cell r="D199">
            <v>3.915</v>
          </cell>
        </row>
        <row r="200">
          <cell r="D200">
            <v>1.823</v>
          </cell>
        </row>
        <row r="202">
          <cell r="D202">
            <v>7.2450000000000001</v>
          </cell>
        </row>
        <row r="203">
          <cell r="D203">
            <v>3.5550000000000002</v>
          </cell>
        </row>
        <row r="204">
          <cell r="D204">
            <v>7.5650000000000004</v>
          </cell>
        </row>
        <row r="205">
          <cell r="D205">
            <v>4.8650000000000002</v>
          </cell>
        </row>
        <row r="206">
          <cell r="D206">
            <v>6.7949999999999999</v>
          </cell>
        </row>
        <row r="208">
          <cell r="D208">
            <v>9.5090000000000003</v>
          </cell>
        </row>
        <row r="209">
          <cell r="D209">
            <v>4.1900000000000004</v>
          </cell>
        </row>
        <row r="210">
          <cell r="D210">
            <v>0.94499999999999995</v>
          </cell>
        </row>
        <row r="211">
          <cell r="D211">
            <v>6.915</v>
          </cell>
        </row>
        <row r="212">
          <cell r="D212">
            <v>1.89</v>
          </cell>
        </row>
        <row r="213">
          <cell r="D213">
            <v>7.31</v>
          </cell>
        </row>
        <row r="214">
          <cell r="D214">
            <v>4.21</v>
          </cell>
        </row>
        <row r="215">
          <cell r="D215">
            <v>4.3150000000000004</v>
          </cell>
        </row>
        <row r="216">
          <cell r="D216">
            <v>4.32</v>
          </cell>
        </row>
        <row r="217">
          <cell r="D217">
            <v>2.6850000000000001</v>
          </cell>
        </row>
        <row r="229">
          <cell r="D229">
            <v>8.3699999999999992</v>
          </cell>
        </row>
        <row r="231">
          <cell r="D231">
            <v>2.0649999999999999</v>
          </cell>
        </row>
        <row r="232">
          <cell r="D232">
            <v>0.81</v>
          </cell>
        </row>
        <row r="233">
          <cell r="D233">
            <v>2.09</v>
          </cell>
        </row>
        <row r="234">
          <cell r="D234">
            <v>2.915</v>
          </cell>
        </row>
        <row r="235">
          <cell r="D235">
            <v>2.59</v>
          </cell>
        </row>
        <row r="236">
          <cell r="D236">
            <v>3.2050000000000001</v>
          </cell>
        </row>
        <row r="237">
          <cell r="D237">
            <v>2.5619999999999998</v>
          </cell>
        </row>
        <row r="238">
          <cell r="D238">
            <v>2.6850000000000001</v>
          </cell>
        </row>
        <row r="239">
          <cell r="D239">
            <v>2.3919999999999999</v>
          </cell>
        </row>
        <row r="240">
          <cell r="D240">
            <v>3.11</v>
          </cell>
        </row>
        <row r="241">
          <cell r="D241">
            <v>5.7249999999999996</v>
          </cell>
        </row>
        <row r="242">
          <cell r="D242">
            <v>4.1100000000000003</v>
          </cell>
        </row>
        <row r="244">
          <cell r="D244">
            <v>0.81499999999999995</v>
          </cell>
        </row>
        <row r="245">
          <cell r="D245">
            <v>2.1850000000000001</v>
          </cell>
        </row>
        <row r="246">
          <cell r="D246">
            <v>5.1619999999999999</v>
          </cell>
        </row>
        <row r="247">
          <cell r="D247">
            <v>4.99</v>
          </cell>
        </row>
        <row r="248">
          <cell r="D248">
            <v>4.1260000000000003</v>
          </cell>
        </row>
        <row r="249">
          <cell r="D249">
            <v>3.82</v>
          </cell>
        </row>
        <row r="253">
          <cell r="D253">
            <v>14.815</v>
          </cell>
        </row>
        <row r="255">
          <cell r="D255">
            <v>2.14</v>
          </cell>
        </row>
        <row r="257">
          <cell r="D257">
            <v>5.34</v>
          </cell>
        </row>
        <row r="259">
          <cell r="D259">
            <v>2.2999999999999998</v>
          </cell>
        </row>
        <row r="261">
          <cell r="D261">
            <v>4.9180000000000001</v>
          </cell>
        </row>
        <row r="262">
          <cell r="D262">
            <v>5</v>
          </cell>
        </row>
        <row r="265">
          <cell r="D265">
            <v>2.0750000000000002</v>
          </cell>
        </row>
        <row r="267">
          <cell r="D267">
            <v>15.585000000000001</v>
          </cell>
        </row>
        <row r="270">
          <cell r="D270">
            <v>5.4</v>
          </cell>
        </row>
        <row r="271">
          <cell r="D271">
            <v>3.93</v>
          </cell>
        </row>
        <row r="272">
          <cell r="D272">
            <v>3.98</v>
          </cell>
        </row>
        <row r="274">
          <cell r="D274">
            <v>1.5089999999999999</v>
          </cell>
        </row>
        <row r="275">
          <cell r="D275">
            <v>6.41</v>
          </cell>
        </row>
        <row r="276">
          <cell r="D276">
            <v>11.4</v>
          </cell>
        </row>
        <row r="277">
          <cell r="D277">
            <v>8.4550000000000001</v>
          </cell>
        </row>
        <row r="279">
          <cell r="D279">
            <v>10.01</v>
          </cell>
        </row>
        <row r="281">
          <cell r="D281">
            <v>6.0949999999999998</v>
          </cell>
        </row>
        <row r="283">
          <cell r="D283">
            <v>2.52</v>
          </cell>
        </row>
        <row r="287">
          <cell r="D287">
            <v>2.7349999999999999</v>
          </cell>
        </row>
        <row r="289">
          <cell r="D289">
            <v>9.8800000000000008</v>
          </cell>
        </row>
        <row r="292">
          <cell r="D292">
            <v>0.38</v>
          </cell>
        </row>
        <row r="293">
          <cell r="D293">
            <v>6.3949999999999996</v>
          </cell>
        </row>
        <row r="295">
          <cell r="D295">
            <v>2.7749999999999999</v>
          </cell>
        </row>
        <row r="297">
          <cell r="D297">
            <v>9.0850000000000009</v>
          </cell>
        </row>
        <row r="301">
          <cell r="D301">
            <v>3.5609999999999999</v>
          </cell>
        </row>
        <row r="303">
          <cell r="D303">
            <v>2.0350000000000001</v>
          </cell>
        </row>
        <row r="309">
          <cell r="D309">
            <v>5.28</v>
          </cell>
        </row>
        <row r="311">
          <cell r="D311">
            <v>3.6949999999999998</v>
          </cell>
        </row>
        <row r="314">
          <cell r="D314">
            <v>9.39</v>
          </cell>
        </row>
        <row r="315">
          <cell r="D315">
            <v>7.2350000000000003</v>
          </cell>
        </row>
        <row r="316">
          <cell r="D316">
            <v>8.4350000000000005</v>
          </cell>
        </row>
        <row r="317">
          <cell r="D317">
            <v>13.39</v>
          </cell>
        </row>
        <row r="318">
          <cell r="D318">
            <v>15.09</v>
          </cell>
        </row>
        <row r="319">
          <cell r="D319">
            <v>6.1050000000000004</v>
          </cell>
        </row>
        <row r="320">
          <cell r="D320">
            <v>7.2149999999999999</v>
          </cell>
        </row>
        <row r="321">
          <cell r="D321">
            <v>14.045</v>
          </cell>
        </row>
        <row r="322">
          <cell r="D322">
            <v>1.329</v>
          </cell>
        </row>
        <row r="324">
          <cell r="D324">
            <v>4.0049999999999999</v>
          </cell>
        </row>
        <row r="326">
          <cell r="D326">
            <v>22.42</v>
          </cell>
        </row>
        <row r="327">
          <cell r="D327">
            <v>9.4849999999999994</v>
          </cell>
        </row>
        <row r="328">
          <cell r="D328">
            <v>10.425000000000001</v>
          </cell>
        </row>
        <row r="329">
          <cell r="D329">
            <v>4.1429999999999998</v>
          </cell>
        </row>
        <row r="330">
          <cell r="D330">
            <v>3.56</v>
          </cell>
        </row>
        <row r="331">
          <cell r="D331">
            <v>4.2149999999999999</v>
          </cell>
        </row>
        <row r="332">
          <cell r="D332">
            <v>5.83</v>
          </cell>
        </row>
        <row r="333">
          <cell r="D333">
            <v>6.12</v>
          </cell>
        </row>
        <row r="334">
          <cell r="D334">
            <v>4</v>
          </cell>
        </row>
        <row r="335">
          <cell r="D335">
            <v>6.36</v>
          </cell>
        </row>
        <row r="336">
          <cell r="D336">
            <v>8.57</v>
          </cell>
        </row>
        <row r="337">
          <cell r="D337">
            <v>2.3250000000000002</v>
          </cell>
        </row>
        <row r="338">
          <cell r="D338">
            <v>7.8970000000000002</v>
          </cell>
        </row>
        <row r="339">
          <cell r="D339">
            <v>9.9600000000000009</v>
          </cell>
        </row>
        <row r="340">
          <cell r="D340">
            <v>4.9550000000000001</v>
          </cell>
        </row>
        <row r="341">
          <cell r="D341">
            <v>7.29</v>
          </cell>
        </row>
        <row r="342">
          <cell r="D342">
            <v>7.1950000000000003</v>
          </cell>
        </row>
        <row r="343">
          <cell r="D343">
            <v>4.8520000000000003</v>
          </cell>
        </row>
        <row r="344">
          <cell r="D344">
            <v>6.601</v>
          </cell>
        </row>
        <row r="345">
          <cell r="D345">
            <v>8.49</v>
          </cell>
        </row>
        <row r="346">
          <cell r="D346">
            <v>5.8</v>
          </cell>
        </row>
        <row r="347">
          <cell r="D347">
            <v>7.7229999999999999</v>
          </cell>
        </row>
        <row r="348">
          <cell r="D348">
            <v>5.3550000000000004</v>
          </cell>
        </row>
        <row r="349">
          <cell r="D349">
            <v>5.6</v>
          </cell>
        </row>
        <row r="351">
          <cell r="D351">
            <v>9.0749999999999993</v>
          </cell>
        </row>
        <row r="352">
          <cell r="D352">
            <v>5.8</v>
          </cell>
        </row>
        <row r="353">
          <cell r="D353">
            <v>7.91</v>
          </cell>
        </row>
        <row r="354">
          <cell r="D354">
            <v>9.77</v>
          </cell>
        </row>
        <row r="355">
          <cell r="D355">
            <v>3.7</v>
          </cell>
        </row>
        <row r="356">
          <cell r="D356">
            <v>3.1549999999999998</v>
          </cell>
        </row>
        <row r="357">
          <cell r="D357">
            <v>2.0419999999999998</v>
          </cell>
        </row>
        <row r="358">
          <cell r="D358">
            <v>4.875</v>
          </cell>
        </row>
        <row r="359">
          <cell r="D359">
            <v>3.22</v>
          </cell>
        </row>
        <row r="360">
          <cell r="D360">
            <v>2.7149999999999999</v>
          </cell>
        </row>
        <row r="361">
          <cell r="D361">
            <v>5.3949999999999996</v>
          </cell>
        </row>
        <row r="362">
          <cell r="D362">
            <v>6.3949999999999996</v>
          </cell>
        </row>
        <row r="363">
          <cell r="D363">
            <v>7.1849999999999996</v>
          </cell>
        </row>
        <row r="364">
          <cell r="D364">
            <v>1.32</v>
          </cell>
        </row>
        <row r="365">
          <cell r="D365">
            <v>3.62</v>
          </cell>
        </row>
        <row r="366">
          <cell r="D366">
            <v>7.835</v>
          </cell>
        </row>
        <row r="367">
          <cell r="D367">
            <v>3.3849999999999998</v>
          </cell>
        </row>
        <row r="368">
          <cell r="D368">
            <v>4.375</v>
          </cell>
        </row>
        <row r="369">
          <cell r="D369">
            <v>8.82</v>
          </cell>
        </row>
        <row r="370">
          <cell r="D370">
            <v>6.9</v>
          </cell>
        </row>
        <row r="371">
          <cell r="D371">
            <v>9.1549999999999994</v>
          </cell>
        </row>
        <row r="372">
          <cell r="D372">
            <v>10.999000000000001</v>
          </cell>
        </row>
        <row r="373">
          <cell r="D373">
            <v>10.11</v>
          </cell>
        </row>
        <row r="374">
          <cell r="D374">
            <v>3.7669999999999999</v>
          </cell>
        </row>
        <row r="375">
          <cell r="D375">
            <v>10.35</v>
          </cell>
        </row>
        <row r="376">
          <cell r="D376">
            <v>5.9249999999999998</v>
          </cell>
        </row>
        <row r="377">
          <cell r="D377">
            <v>4.1900000000000004</v>
          </cell>
        </row>
        <row r="378">
          <cell r="D378">
            <v>6.5</v>
          </cell>
        </row>
        <row r="379">
          <cell r="D379">
            <v>3.3</v>
          </cell>
        </row>
        <row r="380">
          <cell r="D380">
            <v>6.5049999999999999</v>
          </cell>
        </row>
        <row r="382">
          <cell r="D382">
            <v>2.87</v>
          </cell>
        </row>
        <row r="383">
          <cell r="D383">
            <v>5.1449999999999996</v>
          </cell>
        </row>
        <row r="384">
          <cell r="D384">
            <v>5.4450000000000003</v>
          </cell>
        </row>
        <row r="385">
          <cell r="D385">
            <v>6.32</v>
          </cell>
        </row>
        <row r="386">
          <cell r="D386">
            <v>2.6869999999999998</v>
          </cell>
        </row>
      </sheetData>
      <sheetData sheetId="6">
        <row r="5">
          <cell r="D5">
            <v>2.3849999999999998</v>
          </cell>
        </row>
        <row r="6">
          <cell r="D6">
            <v>3.3</v>
          </cell>
        </row>
        <row r="7">
          <cell r="D7">
            <v>5.92</v>
          </cell>
        </row>
        <row r="8">
          <cell r="D8">
            <v>3.512</v>
          </cell>
        </row>
        <row r="9">
          <cell r="D9">
            <v>3.415</v>
          </cell>
        </row>
        <row r="10">
          <cell r="D10">
            <v>9.2550000000000008</v>
          </cell>
        </row>
        <row r="11">
          <cell r="D11">
            <v>5.41</v>
          </cell>
        </row>
        <row r="12">
          <cell r="D12">
            <v>8.0549999999999997</v>
          </cell>
        </row>
        <row r="13">
          <cell r="D13">
            <v>5.61</v>
          </cell>
        </row>
        <row r="14">
          <cell r="D14">
            <v>6.53</v>
          </cell>
        </row>
        <row r="15">
          <cell r="D15">
            <v>7.27</v>
          </cell>
        </row>
        <row r="16">
          <cell r="D16">
            <v>5.9050000000000002</v>
          </cell>
        </row>
        <row r="17">
          <cell r="D17">
            <v>9.5850000000000009</v>
          </cell>
        </row>
        <row r="18">
          <cell r="D18">
            <v>6.45</v>
          </cell>
        </row>
        <row r="20">
          <cell r="D20">
            <v>7.62</v>
          </cell>
        </row>
        <row r="21">
          <cell r="D21">
            <v>5.6669999999999998</v>
          </cell>
        </row>
        <row r="22">
          <cell r="D22">
            <v>3.1920000000000002</v>
          </cell>
        </row>
        <row r="23">
          <cell r="D23">
            <v>2.1779999999999999</v>
          </cell>
        </row>
        <row r="24">
          <cell r="D24">
            <v>6.0549999999999997</v>
          </cell>
        </row>
        <row r="25">
          <cell r="D25">
            <v>11.1</v>
          </cell>
        </row>
        <row r="26">
          <cell r="D26">
            <v>13.74</v>
          </cell>
        </row>
        <row r="27">
          <cell r="D27">
            <v>11.66</v>
          </cell>
        </row>
        <row r="28">
          <cell r="D28">
            <v>5.53</v>
          </cell>
        </row>
        <row r="29">
          <cell r="D29">
            <v>9.4</v>
          </cell>
        </row>
        <row r="30">
          <cell r="D30">
            <v>6.82</v>
          </cell>
        </row>
        <row r="31">
          <cell r="D31">
            <v>10.57</v>
          </cell>
        </row>
        <row r="32">
          <cell r="D32">
            <v>7.68</v>
          </cell>
        </row>
        <row r="33">
          <cell r="D33">
            <v>4.0140000000000002</v>
          </cell>
        </row>
        <row r="34">
          <cell r="D34">
            <v>3.512</v>
          </cell>
        </row>
        <row r="35">
          <cell r="D35">
            <v>5.3</v>
          </cell>
        </row>
        <row r="36">
          <cell r="D36">
            <v>4.1630000000000003</v>
          </cell>
        </row>
        <row r="37">
          <cell r="D37">
            <v>8.11</v>
          </cell>
        </row>
        <row r="38">
          <cell r="D38">
            <v>4.9649999999999999</v>
          </cell>
        </row>
        <row r="39">
          <cell r="D39">
            <v>4.0970000000000004</v>
          </cell>
        </row>
        <row r="40">
          <cell r="D40">
            <v>8.9909999999999997</v>
          </cell>
        </row>
        <row r="41">
          <cell r="D41">
            <v>4.1500000000000004</v>
          </cell>
        </row>
        <row r="42">
          <cell r="D42">
            <v>5.59</v>
          </cell>
        </row>
        <row r="43">
          <cell r="D43">
            <v>4.375</v>
          </cell>
        </row>
        <row r="44">
          <cell r="D44">
            <v>3.6749999999999998</v>
          </cell>
        </row>
        <row r="45">
          <cell r="D45">
            <v>3.8050000000000002</v>
          </cell>
        </row>
        <row r="46">
          <cell r="D46">
            <v>3.7749999999999999</v>
          </cell>
        </row>
        <row r="47">
          <cell r="D47">
            <v>3.15</v>
          </cell>
        </row>
        <row r="48">
          <cell r="D48">
            <v>3.24</v>
          </cell>
        </row>
        <row r="49">
          <cell r="D49">
            <v>18.885000000000002</v>
          </cell>
        </row>
        <row r="50">
          <cell r="D50">
            <v>4.45</v>
          </cell>
        </row>
        <row r="51">
          <cell r="D51">
            <v>1.74</v>
          </cell>
        </row>
        <row r="52">
          <cell r="D52">
            <v>3.02</v>
          </cell>
        </row>
        <row r="53">
          <cell r="D53">
            <v>4.0999999999999996</v>
          </cell>
        </row>
        <row r="55">
          <cell r="D55">
            <v>4.0250000000000004</v>
          </cell>
        </row>
        <row r="56">
          <cell r="D56">
            <v>4.9249999999999998</v>
          </cell>
        </row>
        <row r="57">
          <cell r="D57">
            <v>7.4</v>
          </cell>
        </row>
        <row r="58">
          <cell r="D58">
            <v>7.7850000000000001</v>
          </cell>
        </row>
        <row r="59">
          <cell r="D59">
            <v>5.9349999999999996</v>
          </cell>
        </row>
        <row r="60">
          <cell r="D60">
            <v>7.23</v>
          </cell>
        </row>
        <row r="61">
          <cell r="D61">
            <v>5.5250000000000004</v>
          </cell>
        </row>
        <row r="74">
          <cell r="D74">
            <v>5.9</v>
          </cell>
        </row>
        <row r="78">
          <cell r="D78">
            <v>5.3250000000000002</v>
          </cell>
        </row>
        <row r="80">
          <cell r="D80">
            <v>4.1349999999999998</v>
          </cell>
        </row>
        <row r="131">
          <cell r="D131">
            <v>5.24</v>
          </cell>
        </row>
        <row r="132">
          <cell r="D132">
            <v>3.2949999999999999</v>
          </cell>
        </row>
        <row r="133">
          <cell r="D133">
            <v>5.8150000000000004</v>
          </cell>
        </row>
        <row r="135">
          <cell r="D135">
            <v>3.4929999999999999</v>
          </cell>
        </row>
        <row r="137">
          <cell r="D137">
            <v>4.3</v>
          </cell>
        </row>
        <row r="138">
          <cell r="D138">
            <v>3.6259999999999999</v>
          </cell>
        </row>
        <row r="139">
          <cell r="D139">
            <v>3.7949999999999999</v>
          </cell>
        </row>
        <row r="140">
          <cell r="D140">
            <v>3.2810000000000001</v>
          </cell>
        </row>
        <row r="141">
          <cell r="D141">
            <v>9.91</v>
          </cell>
        </row>
        <row r="142">
          <cell r="D142">
            <v>5.8250000000000002</v>
          </cell>
        </row>
        <row r="143">
          <cell r="D143">
            <v>9.0050000000000008</v>
          </cell>
        </row>
        <row r="144">
          <cell r="D144">
            <v>8670</v>
          </cell>
        </row>
        <row r="145">
          <cell r="D145">
            <v>2.8250000000000002</v>
          </cell>
        </row>
        <row r="146">
          <cell r="D146">
            <v>4.8550000000000004</v>
          </cell>
        </row>
        <row r="148">
          <cell r="D148">
            <v>1.17</v>
          </cell>
        </row>
        <row r="165">
          <cell r="D165">
            <v>6.3449999999999998</v>
          </cell>
        </row>
        <row r="167">
          <cell r="D167">
            <v>8.4499999999999993</v>
          </cell>
        </row>
        <row r="168">
          <cell r="D168">
            <v>10.475</v>
          </cell>
        </row>
        <row r="175">
          <cell r="D175">
            <v>5.7050000000000001</v>
          </cell>
        </row>
        <row r="179">
          <cell r="D179">
            <v>4.1210000000000004</v>
          </cell>
        </row>
        <row r="182">
          <cell r="D182">
            <v>6.51</v>
          </cell>
        </row>
        <row r="183">
          <cell r="D183">
            <v>1.83</v>
          </cell>
        </row>
        <row r="186">
          <cell r="D186">
            <v>2.8149999999999999</v>
          </cell>
        </row>
        <row r="187">
          <cell r="D187">
            <v>3.375</v>
          </cell>
        </row>
        <row r="188">
          <cell r="D188">
            <v>5.51</v>
          </cell>
        </row>
        <row r="189">
          <cell r="D189">
            <v>9.81</v>
          </cell>
        </row>
        <row r="193">
          <cell r="D193">
            <v>0.189</v>
          </cell>
        </row>
        <row r="194">
          <cell r="D194">
            <v>3.21</v>
          </cell>
        </row>
        <row r="195">
          <cell r="D195">
            <v>5.5</v>
          </cell>
        </row>
        <row r="196">
          <cell r="D196">
            <v>1.8360000000000001</v>
          </cell>
        </row>
        <row r="197">
          <cell r="D197">
            <v>1.0049999999999999</v>
          </cell>
        </row>
        <row r="198">
          <cell r="D198">
            <v>2.5960000000000001</v>
          </cell>
        </row>
        <row r="200">
          <cell r="D200">
            <v>4.45</v>
          </cell>
        </row>
        <row r="202">
          <cell r="D202">
            <v>4.47</v>
          </cell>
        </row>
        <row r="204">
          <cell r="D204">
            <v>4.7249999999999996</v>
          </cell>
        </row>
        <row r="206">
          <cell r="D206">
            <v>7.5949999999999998</v>
          </cell>
        </row>
        <row r="209">
          <cell r="D209">
            <v>4</v>
          </cell>
        </row>
        <row r="228">
          <cell r="D228">
            <v>4.3849999999999998</v>
          </cell>
        </row>
        <row r="229">
          <cell r="D229">
            <v>10.824999999999999</v>
          </cell>
        </row>
        <row r="230">
          <cell r="D230">
            <v>4.165</v>
          </cell>
        </row>
        <row r="231">
          <cell r="D231">
            <v>3.0350000000000001</v>
          </cell>
        </row>
        <row r="232">
          <cell r="D232">
            <v>8.3249999999999993</v>
          </cell>
        </row>
        <row r="234">
          <cell r="D234">
            <v>12.605</v>
          </cell>
        </row>
        <row r="238">
          <cell r="D238">
            <v>4.8150000000000004</v>
          </cell>
        </row>
        <row r="239">
          <cell r="D239">
            <v>6.13</v>
          </cell>
        </row>
        <row r="240">
          <cell r="D240">
            <v>1.41</v>
          </cell>
        </row>
        <row r="242">
          <cell r="D242">
            <v>4.5149999999999997</v>
          </cell>
        </row>
        <row r="246">
          <cell r="D246">
            <v>7.83</v>
          </cell>
        </row>
        <row r="247">
          <cell r="D247">
            <v>2.87</v>
          </cell>
        </row>
        <row r="248">
          <cell r="D248">
            <v>4.2050000000000001</v>
          </cell>
        </row>
        <row r="249">
          <cell r="D249">
            <v>4.6050000000000004</v>
          </cell>
        </row>
        <row r="250">
          <cell r="D250">
            <v>6.915</v>
          </cell>
        </row>
        <row r="257">
          <cell r="D257">
            <v>2.8119999999999998</v>
          </cell>
        </row>
        <row r="259">
          <cell r="D259">
            <v>0.38500000000000001</v>
          </cell>
        </row>
        <row r="261">
          <cell r="D261">
            <v>0.42</v>
          </cell>
        </row>
        <row r="263">
          <cell r="D263">
            <v>1.2849999999999999</v>
          </cell>
        </row>
        <row r="265">
          <cell r="D265">
            <v>1.0489999999999999</v>
          </cell>
        </row>
        <row r="267">
          <cell r="D267">
            <v>1.5149999999999999</v>
          </cell>
        </row>
        <row r="268">
          <cell r="D268">
            <v>1.0660000000000001</v>
          </cell>
        </row>
        <row r="269">
          <cell r="D269">
            <v>0.47499999999999998</v>
          </cell>
        </row>
        <row r="271">
          <cell r="D271">
            <v>176</v>
          </cell>
        </row>
        <row r="272">
          <cell r="D272">
            <v>0.78</v>
          </cell>
        </row>
        <row r="273">
          <cell r="D273">
            <v>0.56000000000000005</v>
          </cell>
        </row>
        <row r="274">
          <cell r="D274">
            <v>0.78</v>
          </cell>
        </row>
        <row r="275">
          <cell r="D275">
            <v>0.95</v>
          </cell>
        </row>
        <row r="319">
          <cell r="D319">
            <v>4.0750000000000002</v>
          </cell>
        </row>
        <row r="320">
          <cell r="D320">
            <v>1.99</v>
          </cell>
        </row>
        <row r="322">
          <cell r="D322">
            <v>3.1139999999999999</v>
          </cell>
        </row>
        <row r="323">
          <cell r="D323">
            <v>2.145</v>
          </cell>
        </row>
        <row r="324">
          <cell r="D324">
            <v>2.145</v>
          </cell>
        </row>
        <row r="325">
          <cell r="D325">
            <v>2.7650000000000001</v>
          </cell>
        </row>
        <row r="326">
          <cell r="D326">
            <v>2.8</v>
          </cell>
        </row>
        <row r="327">
          <cell r="D327">
            <v>3.915</v>
          </cell>
        </row>
        <row r="328">
          <cell r="D328">
            <v>3.53</v>
          </cell>
        </row>
        <row r="329">
          <cell r="D329">
            <v>4.6150000000000002</v>
          </cell>
        </row>
        <row r="331">
          <cell r="D331">
            <v>2.59</v>
          </cell>
        </row>
        <row r="332">
          <cell r="D332">
            <v>7.6749999999999998</v>
          </cell>
        </row>
        <row r="333">
          <cell r="D333">
            <v>4.24</v>
          </cell>
        </row>
        <row r="334">
          <cell r="D334">
            <v>3.8769999999999998</v>
          </cell>
        </row>
        <row r="335">
          <cell r="D335">
            <v>1.23</v>
          </cell>
        </row>
        <row r="336">
          <cell r="D336">
            <v>2.1749999999999998</v>
          </cell>
        </row>
        <row r="337">
          <cell r="D337">
            <v>0.97499999999999998</v>
          </cell>
        </row>
        <row r="354">
          <cell r="D354">
            <v>10.91</v>
          </cell>
        </row>
        <row r="355">
          <cell r="D355">
            <v>5.2850000000000001</v>
          </cell>
        </row>
        <row r="356">
          <cell r="D356">
            <v>4.2949999999999999</v>
          </cell>
        </row>
        <row r="357">
          <cell r="D357">
            <v>3.4</v>
          </cell>
        </row>
        <row r="358">
          <cell r="D358">
            <v>8.02</v>
          </cell>
        </row>
        <row r="359">
          <cell r="D359">
            <v>6.99</v>
          </cell>
        </row>
        <row r="360">
          <cell r="D360">
            <v>3.36</v>
          </cell>
        </row>
        <row r="361">
          <cell r="D361">
            <v>3.8250000000000002</v>
          </cell>
        </row>
        <row r="362">
          <cell r="D362">
            <v>3.4950000000000001</v>
          </cell>
        </row>
        <row r="363">
          <cell r="D363">
            <v>15.79</v>
          </cell>
        </row>
        <row r="364">
          <cell r="D364">
            <v>7.1950000000000003</v>
          </cell>
        </row>
        <row r="365">
          <cell r="D365">
            <v>5.74</v>
          </cell>
        </row>
        <row r="366">
          <cell r="D366">
            <v>2.44</v>
          </cell>
        </row>
        <row r="370">
          <cell r="D370">
            <v>3.4209999999999998</v>
          </cell>
        </row>
        <row r="371">
          <cell r="D371">
            <v>2.83</v>
          </cell>
        </row>
        <row r="372">
          <cell r="D372">
            <v>2.4300000000000002</v>
          </cell>
        </row>
        <row r="373">
          <cell r="D373">
            <v>4.0599999999999996</v>
          </cell>
        </row>
        <row r="374">
          <cell r="D374">
            <v>4.3949999999999996</v>
          </cell>
        </row>
        <row r="375">
          <cell r="D375">
            <v>4.05</v>
          </cell>
        </row>
        <row r="376">
          <cell r="D376">
            <v>4.8150000000000004</v>
          </cell>
        </row>
      </sheetData>
      <sheetData sheetId="7">
        <row r="5">
          <cell r="D5" t="str">
            <v>Peso en Kgs</v>
          </cell>
        </row>
        <row r="9">
          <cell r="D9">
            <v>3.73</v>
          </cell>
        </row>
        <row r="10">
          <cell r="D10">
            <v>2.3149999999999999</v>
          </cell>
        </row>
        <row r="11">
          <cell r="D11">
            <v>4.0250000000000004</v>
          </cell>
        </row>
        <row r="13">
          <cell r="D13">
            <v>8.48</v>
          </cell>
        </row>
        <row r="14">
          <cell r="D14">
            <v>7.14</v>
          </cell>
        </row>
        <row r="15">
          <cell r="D15">
            <v>9.98</v>
          </cell>
        </row>
        <row r="16">
          <cell r="D16">
            <v>11.19</v>
          </cell>
        </row>
        <row r="17">
          <cell r="D17">
            <v>7.7949999999999999</v>
          </cell>
        </row>
        <row r="18">
          <cell r="D18">
            <v>9.0449999999999999</v>
          </cell>
        </row>
        <row r="23">
          <cell r="D23">
            <v>8.8010000000000002</v>
          </cell>
        </row>
        <row r="24">
          <cell r="D24">
            <v>1.95</v>
          </cell>
        </row>
        <row r="25">
          <cell r="D25">
            <v>7.22</v>
          </cell>
        </row>
        <row r="26">
          <cell r="D26">
            <v>2.3199999999999998</v>
          </cell>
        </row>
        <row r="27">
          <cell r="D27">
            <v>3.4249999999999998</v>
          </cell>
        </row>
        <row r="33">
          <cell r="D33">
            <v>15.46</v>
          </cell>
        </row>
        <row r="34">
          <cell r="D34">
            <v>5.8049999999999997</v>
          </cell>
        </row>
        <row r="37">
          <cell r="D37">
            <v>6.13</v>
          </cell>
        </row>
        <row r="38">
          <cell r="D38">
            <v>3.2160000000000002</v>
          </cell>
        </row>
        <row r="39">
          <cell r="D39">
            <v>4.97</v>
          </cell>
        </row>
        <row r="40">
          <cell r="D40">
            <v>3.29</v>
          </cell>
        </row>
        <row r="41">
          <cell r="D41">
            <v>5.8250000000000002</v>
          </cell>
        </row>
        <row r="42">
          <cell r="D42">
            <v>5.2249999999999996</v>
          </cell>
        </row>
        <row r="43">
          <cell r="D43">
            <v>5.83</v>
          </cell>
        </row>
        <row r="44">
          <cell r="D44">
            <v>6.4249999999999998</v>
          </cell>
        </row>
        <row r="45">
          <cell r="D45">
            <v>3.3050000000000002</v>
          </cell>
        </row>
        <row r="47">
          <cell r="D47">
            <v>1.3819999999999999</v>
          </cell>
        </row>
        <row r="49">
          <cell r="D49">
            <v>6.94</v>
          </cell>
        </row>
        <row r="51">
          <cell r="D51">
            <v>8.07</v>
          </cell>
        </row>
        <row r="53">
          <cell r="D53">
            <v>6.61</v>
          </cell>
        </row>
        <row r="55">
          <cell r="D55">
            <v>5.3849999999999998</v>
          </cell>
        </row>
        <row r="56">
          <cell r="D56">
            <v>7.01</v>
          </cell>
        </row>
        <row r="57">
          <cell r="D57">
            <v>4.8250000000000002</v>
          </cell>
        </row>
        <row r="58">
          <cell r="D58">
            <v>5.74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3.3980000000000001</v>
          </cell>
        </row>
        <row r="62">
          <cell r="D62">
            <v>0</v>
          </cell>
        </row>
        <row r="63">
          <cell r="D63">
            <v>4.97</v>
          </cell>
        </row>
        <row r="64">
          <cell r="D64">
            <v>0</v>
          </cell>
        </row>
        <row r="65">
          <cell r="D65">
            <v>4.585</v>
          </cell>
        </row>
        <row r="66">
          <cell r="D66">
            <v>23.8</v>
          </cell>
        </row>
        <row r="67">
          <cell r="D67">
            <v>3.1549999999999998</v>
          </cell>
        </row>
        <row r="68">
          <cell r="D68">
            <v>3.11</v>
          </cell>
        </row>
        <row r="71">
          <cell r="D71">
            <v>7.1559999999999997</v>
          </cell>
        </row>
        <row r="73">
          <cell r="D73">
            <v>5.2149999999999999</v>
          </cell>
        </row>
        <row r="74">
          <cell r="D74">
            <v>8.4290000000000003</v>
          </cell>
        </row>
        <row r="75">
          <cell r="D75">
            <v>7.89</v>
          </cell>
        </row>
        <row r="77">
          <cell r="D77">
            <v>3.91</v>
          </cell>
        </row>
        <row r="78">
          <cell r="D78">
            <v>1.585</v>
          </cell>
        </row>
        <row r="79">
          <cell r="D79">
            <v>4.1500000000000004</v>
          </cell>
        </row>
        <row r="80">
          <cell r="D80">
            <v>5.71</v>
          </cell>
        </row>
        <row r="81">
          <cell r="D81">
            <v>4.7750000000000004</v>
          </cell>
        </row>
        <row r="82">
          <cell r="D82">
            <v>7.42</v>
          </cell>
        </row>
        <row r="84">
          <cell r="D84">
            <v>4.7850000000000001</v>
          </cell>
        </row>
        <row r="85">
          <cell r="D85">
            <v>3.97</v>
          </cell>
        </row>
        <row r="87">
          <cell r="D87">
            <v>6.8949999999999996</v>
          </cell>
        </row>
        <row r="89">
          <cell r="D89">
            <v>8.9250000000000007</v>
          </cell>
        </row>
        <row r="93">
          <cell r="D93">
            <v>10.904999999999999</v>
          </cell>
        </row>
        <row r="95">
          <cell r="D95">
            <v>1.7450000000000001</v>
          </cell>
        </row>
        <row r="96">
          <cell r="D96">
            <v>4.8049999999999997</v>
          </cell>
        </row>
        <row r="99">
          <cell r="D99">
            <v>5.39</v>
          </cell>
        </row>
        <row r="101">
          <cell r="D101">
            <v>6.25</v>
          </cell>
        </row>
        <row r="102">
          <cell r="D102">
            <v>0.98</v>
          </cell>
        </row>
        <row r="103">
          <cell r="D103">
            <v>2.93</v>
          </cell>
        </row>
        <row r="104">
          <cell r="D104">
            <v>3.71</v>
          </cell>
        </row>
        <row r="105">
          <cell r="D105" t="str">
            <v>?</v>
          </cell>
        </row>
        <row r="106">
          <cell r="D106">
            <v>6.53</v>
          </cell>
        </row>
        <row r="107">
          <cell r="D107">
            <v>1.18</v>
          </cell>
        </row>
        <row r="109">
          <cell r="D109">
            <v>4.95</v>
          </cell>
        </row>
        <row r="111">
          <cell r="D111">
            <v>9.35</v>
          </cell>
        </row>
        <row r="112">
          <cell r="D112">
            <v>11.36</v>
          </cell>
        </row>
        <row r="113">
          <cell r="D113">
            <v>6.25</v>
          </cell>
        </row>
        <row r="114">
          <cell r="D114">
            <v>4.01</v>
          </cell>
        </row>
        <row r="115">
          <cell r="D115">
            <v>3.1349999999999998</v>
          </cell>
        </row>
        <row r="116">
          <cell r="D116">
            <v>1.05</v>
          </cell>
        </row>
        <row r="117">
          <cell r="D117">
            <v>2.15</v>
          </cell>
        </row>
        <row r="119">
          <cell r="D119">
            <v>3.16</v>
          </cell>
        </row>
        <row r="120">
          <cell r="D120">
            <v>2.125</v>
          </cell>
        </row>
        <row r="121">
          <cell r="D121">
            <v>4.9249999999999998</v>
          </cell>
        </row>
        <row r="122">
          <cell r="D122">
            <v>0</v>
          </cell>
        </row>
        <row r="123">
          <cell r="D123">
            <v>2.3210000000000002</v>
          </cell>
        </row>
        <row r="124">
          <cell r="D124">
            <v>0</v>
          </cell>
        </row>
        <row r="125">
          <cell r="D125">
            <v>6.5149999999999997</v>
          </cell>
        </row>
        <row r="126">
          <cell r="D126">
            <v>39.75</v>
          </cell>
        </row>
        <row r="127">
          <cell r="D127">
            <v>5.625</v>
          </cell>
        </row>
        <row r="128">
          <cell r="D128">
            <v>0</v>
          </cell>
        </row>
        <row r="129">
          <cell r="D129">
            <v>4.7450000000000001</v>
          </cell>
        </row>
        <row r="130">
          <cell r="D130">
            <v>4.2350000000000003</v>
          </cell>
        </row>
        <row r="133">
          <cell r="D133">
            <v>4.165</v>
          </cell>
        </row>
        <row r="134">
          <cell r="D134">
            <v>4.0650000000000004</v>
          </cell>
        </row>
        <row r="135">
          <cell r="D135">
            <v>3.125</v>
          </cell>
        </row>
        <row r="136">
          <cell r="D136">
            <v>2.98</v>
          </cell>
        </row>
        <row r="137">
          <cell r="D137">
            <v>6.4349999999999996</v>
          </cell>
        </row>
        <row r="138">
          <cell r="D138">
            <v>3.28</v>
          </cell>
        </row>
        <row r="139">
          <cell r="D139">
            <v>4.88</v>
          </cell>
        </row>
        <row r="140">
          <cell r="D140">
            <v>2.1850000000000001</v>
          </cell>
        </row>
        <row r="141">
          <cell r="D141">
            <v>8.2200000000000006</v>
          </cell>
        </row>
        <row r="142">
          <cell r="D142">
            <v>2.7050000000000001</v>
          </cell>
        </row>
        <row r="143">
          <cell r="D143">
            <v>6.61</v>
          </cell>
        </row>
        <row r="144">
          <cell r="D144">
            <v>1.82</v>
          </cell>
        </row>
        <row r="145">
          <cell r="D145">
            <v>9.99</v>
          </cell>
        </row>
        <row r="146">
          <cell r="D146">
            <v>3.4950000000000001</v>
          </cell>
        </row>
        <row r="147">
          <cell r="D147">
            <v>5.4</v>
          </cell>
        </row>
        <row r="148">
          <cell r="D148">
            <v>3.6</v>
          </cell>
        </row>
        <row r="149">
          <cell r="D149">
            <v>4.26</v>
          </cell>
        </row>
        <row r="150">
          <cell r="D150">
            <v>4.18</v>
          </cell>
        </row>
        <row r="151">
          <cell r="D151">
            <v>4.5750000000000002</v>
          </cell>
        </row>
        <row r="152">
          <cell r="D152">
            <v>5.3</v>
          </cell>
        </row>
        <row r="153">
          <cell r="D153">
            <v>6.585</v>
          </cell>
        </row>
        <row r="154">
          <cell r="D154">
            <v>4.53</v>
          </cell>
        </row>
        <row r="155">
          <cell r="D155">
            <v>18.435400000000001</v>
          </cell>
        </row>
        <row r="156">
          <cell r="D156">
            <v>3.4750000000000001</v>
          </cell>
        </row>
        <row r="157">
          <cell r="D157">
            <v>5.625</v>
          </cell>
        </row>
        <row r="158">
          <cell r="D158">
            <v>2.3849999999999998</v>
          </cell>
        </row>
        <row r="161">
          <cell r="D161">
            <v>7.49</v>
          </cell>
        </row>
        <row r="162">
          <cell r="D162">
            <v>4.2149999999999999</v>
          </cell>
        </row>
        <row r="163">
          <cell r="D163">
            <v>3.38</v>
          </cell>
        </row>
        <row r="164">
          <cell r="D164">
            <v>2.35</v>
          </cell>
        </row>
        <row r="165">
          <cell r="D165">
            <v>4.0549999999999997</v>
          </cell>
        </row>
        <row r="166">
          <cell r="D166">
            <v>2.4350000000000001</v>
          </cell>
        </row>
        <row r="167">
          <cell r="D167">
            <v>3.4049999999999998</v>
          </cell>
        </row>
        <row r="168">
          <cell r="D168">
            <v>9.3000000000000007</v>
          </cell>
        </row>
        <row r="169">
          <cell r="D169">
            <v>3.0150000000000001</v>
          </cell>
        </row>
        <row r="170">
          <cell r="D170">
            <v>3.625</v>
          </cell>
        </row>
        <row r="171">
          <cell r="D171">
            <v>4.25</v>
          </cell>
        </row>
        <row r="172">
          <cell r="D172">
            <v>6.0449999999999999</v>
          </cell>
        </row>
        <row r="173">
          <cell r="D173">
            <v>11.34</v>
          </cell>
        </row>
        <row r="174">
          <cell r="D174">
            <v>6.72</v>
          </cell>
        </row>
        <row r="175">
          <cell r="D175">
            <v>5.0999999999999996</v>
          </cell>
        </row>
        <row r="177">
          <cell r="D177">
            <v>2.71</v>
          </cell>
        </row>
        <row r="178">
          <cell r="D178">
            <v>4.46</v>
          </cell>
        </row>
        <row r="179">
          <cell r="D179">
            <v>2.3149999999999999</v>
          </cell>
        </row>
        <row r="180">
          <cell r="D180">
            <v>11.76</v>
          </cell>
        </row>
        <row r="181">
          <cell r="D181">
            <v>3.2149999999999999</v>
          </cell>
        </row>
        <row r="182">
          <cell r="D182">
            <v>13.28</v>
          </cell>
        </row>
        <row r="183">
          <cell r="D183">
            <v>12.324999999999999</v>
          </cell>
        </row>
        <row r="184">
          <cell r="D184">
            <v>6.5279999999999996</v>
          </cell>
        </row>
        <row r="185">
          <cell r="D185">
            <v>4.125</v>
          </cell>
        </row>
        <row r="186">
          <cell r="D186">
            <v>8.92</v>
          </cell>
        </row>
        <row r="187">
          <cell r="D187">
            <v>6.9</v>
          </cell>
        </row>
        <row r="188">
          <cell r="D188">
            <v>6.835</v>
          </cell>
        </row>
        <row r="189">
          <cell r="D189">
            <v>8.9719999999999995</v>
          </cell>
        </row>
        <row r="190">
          <cell r="D190">
            <v>5.4550000000000001</v>
          </cell>
        </row>
        <row r="191">
          <cell r="D191">
            <v>3.93</v>
          </cell>
        </row>
        <row r="219">
          <cell r="D219">
            <v>0.43</v>
          </cell>
        </row>
        <row r="229">
          <cell r="D229">
            <v>2.0350000000000001</v>
          </cell>
        </row>
        <row r="231">
          <cell r="D231">
            <v>1.64</v>
          </cell>
        </row>
        <row r="232">
          <cell r="D232">
            <v>2.44</v>
          </cell>
        </row>
        <row r="233">
          <cell r="D233">
            <v>1.78</v>
          </cell>
        </row>
        <row r="234">
          <cell r="D234" t="str">
            <v>NO ingreso</v>
          </cell>
        </row>
        <row r="235">
          <cell r="D235">
            <v>3.3149999999999999</v>
          </cell>
        </row>
        <row r="236">
          <cell r="D236">
            <v>3.3</v>
          </cell>
        </row>
        <row r="237">
          <cell r="D237">
            <v>3.3149999999999999</v>
          </cell>
        </row>
        <row r="238">
          <cell r="D238" t="str">
            <v>NO ingreso</v>
          </cell>
        </row>
        <row r="239">
          <cell r="D239">
            <v>5.33</v>
          </cell>
        </row>
        <row r="241">
          <cell r="D241">
            <v>3.58</v>
          </cell>
        </row>
        <row r="246">
          <cell r="D246">
            <v>1.79</v>
          </cell>
        </row>
        <row r="247">
          <cell r="D247">
            <v>0.56599999999999995</v>
          </cell>
        </row>
        <row r="248">
          <cell r="D248">
            <v>2.1779999999999999</v>
          </cell>
        </row>
        <row r="249">
          <cell r="D249">
            <v>4.415</v>
          </cell>
        </row>
        <row r="250">
          <cell r="D250" t="str">
            <v>NO ingreso</v>
          </cell>
        </row>
        <row r="251">
          <cell r="D251">
            <v>0.83499999999999996</v>
          </cell>
        </row>
        <row r="252">
          <cell r="D252" t="str">
            <v>NO ingreso</v>
          </cell>
        </row>
        <row r="253">
          <cell r="D253">
            <v>1.145</v>
          </cell>
        </row>
        <row r="275">
          <cell r="D275">
            <v>3.8109999999999999</v>
          </cell>
        </row>
        <row r="277">
          <cell r="D277">
            <v>9.1050000000000004</v>
          </cell>
        </row>
        <row r="278">
          <cell r="D278">
            <v>2.7349999999999999</v>
          </cell>
        </row>
        <row r="279">
          <cell r="D279">
            <v>5.4749999999999996</v>
          </cell>
        </row>
        <row r="280">
          <cell r="D280">
            <v>2.7749999999999999</v>
          </cell>
        </row>
        <row r="281">
          <cell r="D281">
            <v>4.3099999999999996</v>
          </cell>
        </row>
        <row r="282">
          <cell r="D282">
            <v>0.4</v>
          </cell>
        </row>
        <row r="293">
          <cell r="D293">
            <v>8.5749999999999993</v>
          </cell>
        </row>
        <row r="294">
          <cell r="D294">
            <v>1.1000000000000001</v>
          </cell>
        </row>
        <row r="295">
          <cell r="D295">
            <v>4.9180000000000001</v>
          </cell>
        </row>
        <row r="299">
          <cell r="D299">
            <v>15.83</v>
          </cell>
        </row>
        <row r="300">
          <cell r="D300">
            <v>19.114999999999998</v>
          </cell>
        </row>
        <row r="301">
          <cell r="D301">
            <v>7.5750000000000002</v>
          </cell>
        </row>
        <row r="303">
          <cell r="D303" t="str">
            <v>NO ingreso</v>
          </cell>
        </row>
        <row r="304">
          <cell r="D304" t="str">
            <v>NO ingreso</v>
          </cell>
        </row>
        <row r="305">
          <cell r="D305">
            <v>21.98</v>
          </cell>
        </row>
        <row r="306">
          <cell r="D306">
            <v>0</v>
          </cell>
        </row>
        <row r="307">
          <cell r="D307">
            <v>4.3250000000000002</v>
          </cell>
        </row>
        <row r="308">
          <cell r="D308">
            <v>6.6</v>
          </cell>
        </row>
        <row r="309">
          <cell r="D309">
            <v>0.86499999999999999</v>
          </cell>
        </row>
        <row r="310">
          <cell r="D310">
            <v>1.9</v>
          </cell>
        </row>
        <row r="316">
          <cell r="D316">
            <v>10.84</v>
          </cell>
        </row>
        <row r="319">
          <cell r="D319">
            <v>5.3250000000000002</v>
          </cell>
        </row>
        <row r="320">
          <cell r="D320">
            <v>6.165</v>
          </cell>
        </row>
        <row r="321">
          <cell r="D321">
            <v>6.83</v>
          </cell>
        </row>
        <row r="322">
          <cell r="D322">
            <v>5.4450000000000003</v>
          </cell>
        </row>
        <row r="323">
          <cell r="D323">
            <v>5.9249999999999998</v>
          </cell>
        </row>
        <row r="324">
          <cell r="D324">
            <v>7.89</v>
          </cell>
        </row>
        <row r="325">
          <cell r="D325">
            <v>5.8550000000000004</v>
          </cell>
        </row>
        <row r="326">
          <cell r="D326">
            <v>7.2</v>
          </cell>
        </row>
        <row r="327">
          <cell r="D327">
            <v>5.2</v>
          </cell>
        </row>
        <row r="328">
          <cell r="D328">
            <v>6.2649999999999997</v>
          </cell>
        </row>
        <row r="329">
          <cell r="D329">
            <v>4.4000000000000004</v>
          </cell>
        </row>
        <row r="330">
          <cell r="D330">
            <v>5.93</v>
          </cell>
        </row>
        <row r="331">
          <cell r="D331">
            <v>8.9550000000000001</v>
          </cell>
        </row>
        <row r="332">
          <cell r="D332">
            <v>8.8699999999999992</v>
          </cell>
        </row>
        <row r="333">
          <cell r="D333">
            <v>3.17</v>
          </cell>
        </row>
        <row r="334">
          <cell r="D334">
            <v>9.56</v>
          </cell>
        </row>
        <row r="335">
          <cell r="D335">
            <v>3.0840000000000001</v>
          </cell>
        </row>
        <row r="336">
          <cell r="D336">
            <v>4.32</v>
          </cell>
        </row>
        <row r="337">
          <cell r="D337">
            <v>6.2750000000000004</v>
          </cell>
        </row>
        <row r="338">
          <cell r="D338">
            <v>5.2889999999999997</v>
          </cell>
        </row>
        <row r="339">
          <cell r="D339">
            <v>10.015000000000001</v>
          </cell>
        </row>
        <row r="340">
          <cell r="D340">
            <v>6.2750000000000004</v>
          </cell>
        </row>
        <row r="352">
          <cell r="D352">
            <v>3.5779999999999998</v>
          </cell>
        </row>
        <row r="355">
          <cell r="D355">
            <v>1.03</v>
          </cell>
        </row>
        <row r="357">
          <cell r="D357">
            <v>7.37</v>
          </cell>
        </row>
        <row r="358">
          <cell r="D358">
            <v>7.875</v>
          </cell>
        </row>
        <row r="364">
          <cell r="D364">
            <v>4.1449999999999996</v>
          </cell>
        </row>
        <row r="365">
          <cell r="D365">
            <v>11.38</v>
          </cell>
        </row>
        <row r="366">
          <cell r="D366" t="str">
            <v>NO ingreso</v>
          </cell>
        </row>
        <row r="368">
          <cell r="D368">
            <v>4.67</v>
          </cell>
        </row>
        <row r="369">
          <cell r="D369">
            <v>10.715</v>
          </cell>
        </row>
        <row r="370">
          <cell r="D370">
            <v>9.19</v>
          </cell>
        </row>
        <row r="371">
          <cell r="D371">
            <v>3.93</v>
          </cell>
        </row>
        <row r="372">
          <cell r="D372">
            <v>44.7</v>
          </cell>
        </row>
        <row r="373">
          <cell r="D373">
            <v>26.17</v>
          </cell>
        </row>
        <row r="374">
          <cell r="D374">
            <v>21.04</v>
          </cell>
        </row>
        <row r="375">
          <cell r="D375">
            <v>16.100000000000001</v>
          </cell>
        </row>
        <row r="376">
          <cell r="D376">
            <v>16.899999999999999</v>
          </cell>
        </row>
        <row r="377">
          <cell r="D377">
            <v>31.09</v>
          </cell>
        </row>
      </sheetData>
      <sheetData sheetId="8">
        <row r="5">
          <cell r="D5" t="str">
            <v>Peso en Kgs</v>
          </cell>
        </row>
        <row r="6">
          <cell r="D6">
            <v>0</v>
          </cell>
        </row>
        <row r="7">
          <cell r="D7">
            <v>6.2949999999999999</v>
          </cell>
        </row>
        <row r="8">
          <cell r="D8">
            <v>0</v>
          </cell>
        </row>
        <row r="9">
          <cell r="D9">
            <v>8.75</v>
          </cell>
        </row>
        <row r="10">
          <cell r="D10">
            <v>3.2850000000000001</v>
          </cell>
        </row>
        <row r="11">
          <cell r="D11">
            <v>2.2999999999999998</v>
          </cell>
        </row>
        <row r="14">
          <cell r="D14">
            <v>0</v>
          </cell>
        </row>
        <row r="15">
          <cell r="D15">
            <v>2.0750000000000002</v>
          </cell>
        </row>
        <row r="16">
          <cell r="D16">
            <v>0</v>
          </cell>
        </row>
        <row r="17">
          <cell r="D17">
            <v>6.9450000000000003</v>
          </cell>
        </row>
        <row r="18">
          <cell r="D18">
            <v>7.21</v>
          </cell>
        </row>
        <row r="19">
          <cell r="D19">
            <v>3.15</v>
          </cell>
        </row>
        <row r="20">
          <cell r="D20">
            <v>66.5</v>
          </cell>
        </row>
        <row r="21">
          <cell r="D21">
            <v>6.72</v>
          </cell>
        </row>
        <row r="22">
          <cell r="D22">
            <v>9.5250000000000004</v>
          </cell>
        </row>
        <row r="23">
          <cell r="D23">
            <v>7.4349999999999996</v>
          </cell>
        </row>
        <row r="24">
          <cell r="D24">
            <v>1.4</v>
          </cell>
        </row>
        <row r="25">
          <cell r="D25">
            <v>9.8699999999999992</v>
          </cell>
        </row>
        <row r="26">
          <cell r="D26">
            <v>1.9279999999999999</v>
          </cell>
        </row>
        <row r="27">
          <cell r="D27">
            <v>7.51</v>
          </cell>
        </row>
        <row r="28">
          <cell r="D28">
            <v>8.1449999999999996</v>
          </cell>
        </row>
        <row r="29">
          <cell r="D29">
            <v>7.8949999999999996</v>
          </cell>
        </row>
        <row r="30">
          <cell r="D30">
            <v>9.1780000000000008</v>
          </cell>
        </row>
        <row r="31">
          <cell r="D31">
            <v>4.8899999999999997</v>
          </cell>
        </row>
        <row r="32">
          <cell r="D32">
            <v>0</v>
          </cell>
        </row>
        <row r="33">
          <cell r="D33">
            <v>2.3090000000000002</v>
          </cell>
        </row>
        <row r="34">
          <cell r="D34">
            <v>3.2650000000000001</v>
          </cell>
        </row>
        <row r="35">
          <cell r="D35">
            <v>0</v>
          </cell>
        </row>
        <row r="36">
          <cell r="D36">
            <v>4.4450000000000003</v>
          </cell>
        </row>
        <row r="37">
          <cell r="D37">
            <v>4.3049999999999997</v>
          </cell>
        </row>
        <row r="38">
          <cell r="D38">
            <v>0</v>
          </cell>
        </row>
        <row r="39">
          <cell r="D39">
            <v>15.904999999999999</v>
          </cell>
        </row>
        <row r="40">
          <cell r="D40">
            <v>0</v>
          </cell>
        </row>
        <row r="41">
          <cell r="D41">
            <v>16.155000000000001</v>
          </cell>
        </row>
        <row r="42">
          <cell r="D42">
            <v>3.4950000000000001</v>
          </cell>
        </row>
        <row r="43">
          <cell r="D43">
            <v>9.9459999999999997</v>
          </cell>
        </row>
        <row r="44">
          <cell r="D44">
            <v>0</v>
          </cell>
        </row>
        <row r="45">
          <cell r="D45">
            <v>9.7149999999999999</v>
          </cell>
        </row>
        <row r="46">
          <cell r="D46">
            <v>0</v>
          </cell>
        </row>
        <row r="47">
          <cell r="D47">
            <v>14.615</v>
          </cell>
        </row>
        <row r="48">
          <cell r="D48">
            <v>0</v>
          </cell>
        </row>
        <row r="49">
          <cell r="D49">
            <v>18.12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3.57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4.6749999999999998</v>
          </cell>
        </row>
        <row r="56">
          <cell r="D56">
            <v>1.2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14.775</v>
          </cell>
        </row>
        <row r="62">
          <cell r="D62">
            <v>0</v>
          </cell>
        </row>
        <row r="63">
          <cell r="D63" t="str">
            <v>no ingreso</v>
          </cell>
        </row>
        <row r="64">
          <cell r="D64">
            <v>5.45</v>
          </cell>
        </row>
        <row r="65">
          <cell r="D65">
            <v>9.66</v>
          </cell>
        </row>
        <row r="66">
          <cell r="D66">
            <v>1.228</v>
          </cell>
        </row>
        <row r="67">
          <cell r="D67">
            <v>4.3150000000000004</v>
          </cell>
        </row>
        <row r="68">
          <cell r="D68">
            <v>0</v>
          </cell>
        </row>
        <row r="69">
          <cell r="D69">
            <v>8.73</v>
          </cell>
        </row>
        <row r="70">
          <cell r="D70">
            <v>1.415</v>
          </cell>
        </row>
        <row r="71">
          <cell r="D71">
            <v>0.7</v>
          </cell>
        </row>
        <row r="74">
          <cell r="D74">
            <v>4.2</v>
          </cell>
        </row>
        <row r="75">
          <cell r="D75">
            <v>4.9450000000000003</v>
          </cell>
        </row>
        <row r="76">
          <cell r="D76">
            <v>0</v>
          </cell>
        </row>
        <row r="77">
          <cell r="D77">
            <v>5.34</v>
          </cell>
        </row>
        <row r="78">
          <cell r="D78" t="str">
            <v>no ingreso</v>
          </cell>
        </row>
        <row r="79">
          <cell r="D79">
            <v>0.625</v>
          </cell>
        </row>
        <row r="80">
          <cell r="D80">
            <v>5.42</v>
          </cell>
        </row>
        <row r="81">
          <cell r="D81">
            <v>5.3259999999999996</v>
          </cell>
        </row>
        <row r="82">
          <cell r="D82">
            <v>6.843</v>
          </cell>
        </row>
        <row r="83">
          <cell r="D83">
            <v>8.02</v>
          </cell>
        </row>
        <row r="84">
          <cell r="D84">
            <v>4.0819999999999999</v>
          </cell>
        </row>
        <row r="85">
          <cell r="D85">
            <v>3.63</v>
          </cell>
        </row>
        <row r="86">
          <cell r="D86">
            <v>1.4</v>
          </cell>
        </row>
        <row r="87">
          <cell r="D87">
            <v>5.67</v>
          </cell>
        </row>
        <row r="88">
          <cell r="D88">
            <v>0</v>
          </cell>
        </row>
        <row r="89">
          <cell r="D89">
            <v>3.77</v>
          </cell>
        </row>
        <row r="90">
          <cell r="D90">
            <v>0.18</v>
          </cell>
        </row>
        <row r="91">
          <cell r="D91">
            <v>5.9850000000000003</v>
          </cell>
        </row>
        <row r="92">
          <cell r="D92">
            <v>3.4260000000000002</v>
          </cell>
        </row>
        <row r="93">
          <cell r="D93">
            <v>6.125</v>
          </cell>
        </row>
        <row r="94">
          <cell r="D94">
            <v>4.51</v>
          </cell>
        </row>
        <row r="95">
          <cell r="D95">
            <v>0</v>
          </cell>
        </row>
        <row r="96">
          <cell r="D96">
            <v>6.71</v>
          </cell>
        </row>
        <row r="97">
          <cell r="D97">
            <v>7.43</v>
          </cell>
        </row>
        <row r="98">
          <cell r="D98">
            <v>6.3</v>
          </cell>
        </row>
        <row r="99">
          <cell r="D99">
            <v>5.24</v>
          </cell>
        </row>
        <row r="100">
          <cell r="D100">
            <v>4.5449999999999999</v>
          </cell>
        </row>
        <row r="101">
          <cell r="D101">
            <v>5.4950000000000001</v>
          </cell>
        </row>
        <row r="102">
          <cell r="D102">
            <v>0</v>
          </cell>
        </row>
        <row r="103">
          <cell r="D103">
            <v>7.7949999999999999</v>
          </cell>
        </row>
        <row r="104">
          <cell r="D104">
            <v>0</v>
          </cell>
        </row>
        <row r="105">
          <cell r="D105">
            <v>9.3849999999999998</v>
          </cell>
        </row>
        <row r="106">
          <cell r="D106">
            <v>0</v>
          </cell>
        </row>
        <row r="107">
          <cell r="D107" t="str">
            <v>no ingreso</v>
          </cell>
        </row>
        <row r="108">
          <cell r="D108">
            <v>0</v>
          </cell>
        </row>
        <row r="109">
          <cell r="D109">
            <v>7.5549999999999997</v>
          </cell>
        </row>
        <row r="110">
          <cell r="D110">
            <v>1.71</v>
          </cell>
        </row>
        <row r="111">
          <cell r="D111">
            <v>0</v>
          </cell>
        </row>
        <row r="112">
          <cell r="D112">
            <v>1.125</v>
          </cell>
        </row>
        <row r="113">
          <cell r="D113">
            <v>2.81</v>
          </cell>
        </row>
        <row r="114">
          <cell r="D114">
            <v>4.4850000000000003</v>
          </cell>
        </row>
        <row r="115">
          <cell r="D115">
            <v>4.5750000000000002</v>
          </cell>
        </row>
        <row r="116">
          <cell r="D116">
            <v>6.1449999999999996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 t="str">
            <v>no ingreso</v>
          </cell>
        </row>
        <row r="120">
          <cell r="D120">
            <v>0</v>
          </cell>
        </row>
        <row r="121">
          <cell r="D121">
            <v>10.220000000000001</v>
          </cell>
        </row>
        <row r="122">
          <cell r="D122">
            <v>0</v>
          </cell>
        </row>
        <row r="123">
          <cell r="D123" t="str">
            <v>no ingreso</v>
          </cell>
        </row>
        <row r="124">
          <cell r="D124">
            <v>6.02</v>
          </cell>
        </row>
        <row r="125">
          <cell r="D125">
            <v>14.76</v>
          </cell>
        </row>
        <row r="126">
          <cell r="D126">
            <v>2.83</v>
          </cell>
        </row>
        <row r="127">
          <cell r="D127" t="str">
            <v>no ingreso</v>
          </cell>
        </row>
        <row r="128">
          <cell r="D128">
            <v>4.2</v>
          </cell>
        </row>
        <row r="129">
          <cell r="D129">
            <v>14.75</v>
          </cell>
        </row>
        <row r="132">
          <cell r="D132">
            <v>4.2149999999999999</v>
          </cell>
        </row>
        <row r="133">
          <cell r="D133">
            <v>11.92</v>
          </cell>
        </row>
        <row r="134">
          <cell r="D134">
            <v>5.84</v>
          </cell>
        </row>
        <row r="135">
          <cell r="D135">
            <v>9.3450000000000006</v>
          </cell>
        </row>
        <row r="136">
          <cell r="D136">
            <v>8.2200000000000006</v>
          </cell>
        </row>
        <row r="137">
          <cell r="D137">
            <v>1.0149999999999999</v>
          </cell>
        </row>
        <row r="138">
          <cell r="D138">
            <v>13.225</v>
          </cell>
        </row>
        <row r="139">
          <cell r="D139">
            <v>1.55</v>
          </cell>
        </row>
        <row r="140">
          <cell r="D140">
            <v>10.821</v>
          </cell>
        </row>
        <row r="141">
          <cell r="D141">
            <v>2.1150000000000002</v>
          </cell>
        </row>
        <row r="142">
          <cell r="D142">
            <v>1.82</v>
          </cell>
        </row>
        <row r="143">
          <cell r="D143">
            <v>10.63</v>
          </cell>
        </row>
        <row r="144">
          <cell r="D144">
            <v>7.8639999999999999</v>
          </cell>
        </row>
        <row r="145">
          <cell r="D145">
            <v>22.510999999999999</v>
          </cell>
        </row>
        <row r="146">
          <cell r="D146">
            <v>11.319000000000001</v>
          </cell>
        </row>
        <row r="147">
          <cell r="D147">
            <v>3.335</v>
          </cell>
        </row>
        <row r="148">
          <cell r="D148">
            <v>3.8210000000000002</v>
          </cell>
        </row>
        <row r="149">
          <cell r="D149">
            <v>3.5150000000000001</v>
          </cell>
        </row>
        <row r="150">
          <cell r="D150">
            <v>3.9550000000000001</v>
          </cell>
        </row>
        <row r="151">
          <cell r="D151">
            <v>4.24</v>
          </cell>
        </row>
        <row r="152">
          <cell r="D152">
            <v>9.2650000000000006</v>
          </cell>
        </row>
        <row r="153">
          <cell r="D153">
            <v>7.5650000000000004</v>
          </cell>
        </row>
        <row r="154">
          <cell r="D154">
            <v>10.605</v>
          </cell>
        </row>
        <row r="155">
          <cell r="D155">
            <v>13.68</v>
          </cell>
        </row>
        <row r="156">
          <cell r="D156">
            <v>7.3449999999999998</v>
          </cell>
        </row>
        <row r="157">
          <cell r="D157">
            <v>4.1900000000000004</v>
          </cell>
        </row>
        <row r="158">
          <cell r="D158">
            <v>7.5250000000000004</v>
          </cell>
        </row>
        <row r="159">
          <cell r="D159">
            <v>18.495000000000001</v>
          </cell>
        </row>
        <row r="160">
          <cell r="D160">
            <v>4.1449999999999996</v>
          </cell>
        </row>
        <row r="161">
          <cell r="D161">
            <v>4.2350000000000003</v>
          </cell>
        </row>
        <row r="162">
          <cell r="D162">
            <v>4.25</v>
          </cell>
        </row>
        <row r="163">
          <cell r="D163">
            <v>8.34</v>
          </cell>
        </row>
        <row r="164">
          <cell r="D164">
            <v>9.49</v>
          </cell>
        </row>
        <row r="165">
          <cell r="D165">
            <v>1.45</v>
          </cell>
        </row>
        <row r="166">
          <cell r="D166">
            <v>12.488</v>
          </cell>
        </row>
        <row r="167">
          <cell r="D167">
            <v>4.335</v>
          </cell>
        </row>
        <row r="168">
          <cell r="D168">
            <v>3.1120000000000001</v>
          </cell>
        </row>
        <row r="169">
          <cell r="D169">
            <v>3.1349999999999998</v>
          </cell>
        </row>
        <row r="170">
          <cell r="D170">
            <v>3.1349999999999998</v>
          </cell>
        </row>
        <row r="171">
          <cell r="D171">
            <v>11.574999999999999</v>
          </cell>
        </row>
        <row r="172">
          <cell r="D172">
            <v>5.9050000000000002</v>
          </cell>
        </row>
        <row r="173">
          <cell r="D173">
            <v>4.827</v>
          </cell>
        </row>
        <row r="174">
          <cell r="D174">
            <v>6.2389999999999999</v>
          </cell>
        </row>
        <row r="175">
          <cell r="D175">
            <v>4.28</v>
          </cell>
        </row>
        <row r="176">
          <cell r="D176">
            <v>9.2850000000000001</v>
          </cell>
        </row>
        <row r="177">
          <cell r="D177" t="str">
            <v>no ingreso</v>
          </cell>
        </row>
        <row r="178">
          <cell r="D178">
            <v>55.55</v>
          </cell>
        </row>
        <row r="179">
          <cell r="D179">
            <v>15.085000000000001</v>
          </cell>
        </row>
        <row r="180">
          <cell r="D180">
            <v>9.7349999999999994</v>
          </cell>
        </row>
        <row r="181">
          <cell r="D181">
            <v>20.995999999999999</v>
          </cell>
        </row>
        <row r="182">
          <cell r="D182" t="str">
            <v>no ingreso</v>
          </cell>
        </row>
        <row r="183">
          <cell r="D183">
            <v>3.665</v>
          </cell>
        </row>
        <row r="184">
          <cell r="D184">
            <v>1.9850000000000001</v>
          </cell>
        </row>
        <row r="185">
          <cell r="D185">
            <v>0.7</v>
          </cell>
        </row>
        <row r="186">
          <cell r="D186">
            <v>0</v>
          </cell>
        </row>
        <row r="187">
          <cell r="D187">
            <v>5.7</v>
          </cell>
        </row>
        <row r="190">
          <cell r="D190">
            <v>0</v>
          </cell>
        </row>
        <row r="191">
          <cell r="D191">
            <v>3.26</v>
          </cell>
        </row>
        <row r="192">
          <cell r="D192" t="str">
            <v>no ingreso</v>
          </cell>
        </row>
        <row r="193">
          <cell r="D193">
            <v>3.2</v>
          </cell>
        </row>
        <row r="194">
          <cell r="D194">
            <v>1.155</v>
          </cell>
        </row>
        <row r="195">
          <cell r="D195">
            <v>2.0499999999999998</v>
          </cell>
        </row>
        <row r="196">
          <cell r="D196">
            <v>1.105</v>
          </cell>
        </row>
        <row r="197">
          <cell r="D197">
            <v>2.6549999999999998</v>
          </cell>
        </row>
        <row r="198">
          <cell r="D198">
            <v>0</v>
          </cell>
        </row>
        <row r="199">
          <cell r="D199">
            <v>2.2000000000000002</v>
          </cell>
        </row>
        <row r="200">
          <cell r="D200">
            <v>0.91</v>
          </cell>
        </row>
        <row r="201">
          <cell r="D201">
            <v>3.96</v>
          </cell>
        </row>
        <row r="202">
          <cell r="D202">
            <v>0.55000000000000004</v>
          </cell>
        </row>
        <row r="203">
          <cell r="D203">
            <v>5.55</v>
          </cell>
        </row>
        <row r="204">
          <cell r="D204" t="str">
            <v>no ingreso</v>
          </cell>
        </row>
        <row r="205">
          <cell r="D205">
            <v>10.25</v>
          </cell>
        </row>
        <row r="206">
          <cell r="D206" t="str">
            <v>no ingreso</v>
          </cell>
        </row>
        <row r="207">
          <cell r="D207">
            <v>6.7969999999999997</v>
          </cell>
        </row>
        <row r="208">
          <cell r="D208">
            <v>2.57</v>
          </cell>
        </row>
        <row r="209">
          <cell r="D209">
            <v>7.42</v>
          </cell>
        </row>
        <row r="210">
          <cell r="D210">
            <v>4.8150000000000004</v>
          </cell>
        </row>
        <row r="211">
          <cell r="D211">
            <v>0</v>
          </cell>
        </row>
        <row r="212">
          <cell r="D212">
            <v>1.625</v>
          </cell>
        </row>
        <row r="213">
          <cell r="D213">
            <v>1.1100000000000001</v>
          </cell>
        </row>
        <row r="214">
          <cell r="D214">
            <v>1.85</v>
          </cell>
        </row>
        <row r="215">
          <cell r="D215">
            <v>1.325</v>
          </cell>
        </row>
        <row r="216">
          <cell r="D216">
            <v>1.7350000000000001</v>
          </cell>
        </row>
        <row r="217">
          <cell r="D217">
            <v>6.4</v>
          </cell>
        </row>
        <row r="218">
          <cell r="D218">
            <v>1.32</v>
          </cell>
        </row>
        <row r="219">
          <cell r="D219">
            <v>7.8</v>
          </cell>
        </row>
        <row r="220">
          <cell r="D220" t="str">
            <v>no ingreso</v>
          </cell>
        </row>
        <row r="221">
          <cell r="D221" t="str">
            <v>no ingreso</v>
          </cell>
        </row>
        <row r="222">
          <cell r="D222">
            <v>3.6549999999999998</v>
          </cell>
        </row>
        <row r="223">
          <cell r="D223" t="str">
            <v>no ingreso</v>
          </cell>
        </row>
        <row r="224">
          <cell r="D224">
            <v>3.19</v>
          </cell>
        </row>
        <row r="225">
          <cell r="D225">
            <v>0.98</v>
          </cell>
        </row>
        <row r="226">
          <cell r="D226">
            <v>4.7549999999999999</v>
          </cell>
        </row>
        <row r="227">
          <cell r="D227">
            <v>1.9790000000000001</v>
          </cell>
        </row>
        <row r="228">
          <cell r="D228">
            <v>3.4</v>
          </cell>
        </row>
        <row r="229">
          <cell r="D229" t="str">
            <v>no ingreso</v>
          </cell>
        </row>
        <row r="230">
          <cell r="D230">
            <v>4.5</v>
          </cell>
        </row>
        <row r="231">
          <cell r="D231">
            <v>4.75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0.3</v>
          </cell>
        </row>
        <row r="235">
          <cell r="D235">
            <v>2.145</v>
          </cell>
        </row>
        <row r="236">
          <cell r="D236">
            <v>3.66</v>
          </cell>
        </row>
        <row r="237">
          <cell r="D237">
            <v>4.05</v>
          </cell>
        </row>
        <row r="238">
          <cell r="D238">
            <v>3.53</v>
          </cell>
        </row>
        <row r="239">
          <cell r="D239" t="str">
            <v>no ingreso</v>
          </cell>
        </row>
        <row r="240">
          <cell r="D240">
            <v>0</v>
          </cell>
        </row>
        <row r="241">
          <cell r="D241">
            <v>5.93</v>
          </cell>
        </row>
        <row r="242">
          <cell r="D242">
            <v>19.509</v>
          </cell>
        </row>
        <row r="243">
          <cell r="D243">
            <v>13.85</v>
          </cell>
        </row>
        <row r="244">
          <cell r="D244">
            <v>4.2</v>
          </cell>
        </row>
        <row r="245">
          <cell r="D245">
            <v>5.89</v>
          </cell>
        </row>
        <row r="248">
          <cell r="D248">
            <v>3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4.2450000000000001</v>
          </cell>
        </row>
        <row r="256">
          <cell r="D256">
            <v>0</v>
          </cell>
        </row>
        <row r="257">
          <cell r="D257">
            <v>1.1850000000000001</v>
          </cell>
        </row>
        <row r="258">
          <cell r="D258">
            <v>0</v>
          </cell>
        </row>
        <row r="259">
          <cell r="D259">
            <v>3.18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11.115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10.635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19.97</v>
          </cell>
        </row>
        <row r="299">
          <cell r="D299">
            <v>15.24</v>
          </cell>
        </row>
        <row r="300">
          <cell r="D300">
            <v>19.68</v>
          </cell>
        </row>
        <row r="301">
          <cell r="D301">
            <v>13.21</v>
          </cell>
        </row>
        <row r="302">
          <cell r="D302">
            <v>14.605</v>
          </cell>
        </row>
        <row r="303">
          <cell r="D303">
            <v>15.9</v>
          </cell>
        </row>
        <row r="306">
          <cell r="D306">
            <v>15.96</v>
          </cell>
        </row>
        <row r="307">
          <cell r="D307">
            <v>17.89</v>
          </cell>
        </row>
        <row r="308">
          <cell r="D308">
            <v>27.62</v>
          </cell>
        </row>
        <row r="309">
          <cell r="D309">
            <v>28.13</v>
          </cell>
        </row>
        <row r="310">
          <cell r="D310">
            <v>16.47</v>
          </cell>
        </row>
        <row r="311">
          <cell r="D311" t="str">
            <v>no ingreso</v>
          </cell>
        </row>
        <row r="312">
          <cell r="D312">
            <v>19.05</v>
          </cell>
        </row>
        <row r="313">
          <cell r="D313">
            <v>5.79</v>
          </cell>
        </row>
        <row r="314">
          <cell r="D314">
            <v>11.74</v>
          </cell>
        </row>
        <row r="315">
          <cell r="D315">
            <v>18.725000000000001</v>
          </cell>
        </row>
        <row r="316">
          <cell r="D316">
            <v>13.03</v>
          </cell>
        </row>
        <row r="317">
          <cell r="D317">
            <v>4.71</v>
          </cell>
        </row>
        <row r="318">
          <cell r="D318">
            <v>12.244999999999999</v>
          </cell>
        </row>
        <row r="319">
          <cell r="D319">
            <v>13.385</v>
          </cell>
        </row>
        <row r="320">
          <cell r="D320">
            <v>11.115</v>
          </cell>
        </row>
        <row r="321">
          <cell r="D321">
            <v>10.685</v>
          </cell>
        </row>
        <row r="322">
          <cell r="D322">
            <v>10.845000000000001</v>
          </cell>
        </row>
        <row r="323">
          <cell r="D323">
            <v>12.315</v>
          </cell>
        </row>
        <row r="324">
          <cell r="D324">
            <v>4.5599999999999996</v>
          </cell>
        </row>
        <row r="325">
          <cell r="D325">
            <v>5.33</v>
          </cell>
        </row>
        <row r="326">
          <cell r="D326">
            <v>13.295</v>
          </cell>
        </row>
        <row r="327">
          <cell r="D327">
            <v>9.2949999999999999</v>
          </cell>
        </row>
        <row r="328">
          <cell r="D328">
            <v>2.806</v>
          </cell>
        </row>
        <row r="329">
          <cell r="D329">
            <v>3.7149999999999999</v>
          </cell>
        </row>
        <row r="330">
          <cell r="D330">
            <v>5.8029999999999999</v>
          </cell>
        </row>
        <row r="331">
          <cell r="D331">
            <v>10.199999999999999</v>
          </cell>
        </row>
        <row r="332">
          <cell r="D332">
            <v>5.8760000000000003</v>
          </cell>
        </row>
        <row r="333">
          <cell r="D333">
            <v>7.8810000000000002</v>
          </cell>
        </row>
        <row r="334">
          <cell r="D334">
            <v>10.815</v>
          </cell>
        </row>
        <row r="335">
          <cell r="D335">
            <v>4.43</v>
          </cell>
        </row>
        <row r="336">
          <cell r="D336">
            <v>7.7450000000000001</v>
          </cell>
        </row>
        <row r="337">
          <cell r="D337">
            <v>6.0949999999999998</v>
          </cell>
        </row>
        <row r="338">
          <cell r="D338">
            <v>5.2450000000000001</v>
          </cell>
        </row>
        <row r="339">
          <cell r="D339">
            <v>13.875</v>
          </cell>
        </row>
        <row r="340">
          <cell r="D340">
            <v>14.68</v>
          </cell>
        </row>
        <row r="341">
          <cell r="D341">
            <v>9.0500000000000007</v>
          </cell>
        </row>
        <row r="342">
          <cell r="D342">
            <v>14.664999999999999</v>
          </cell>
        </row>
        <row r="343">
          <cell r="D343">
            <v>10.119999999999999</v>
          </cell>
        </row>
        <row r="344">
          <cell r="D344">
            <v>13.865</v>
          </cell>
        </row>
        <row r="345">
          <cell r="D345">
            <v>8.1750000000000007</v>
          </cell>
        </row>
        <row r="346">
          <cell r="D346">
            <v>14.53</v>
          </cell>
        </row>
        <row r="347">
          <cell r="D347">
            <v>16.84</v>
          </cell>
        </row>
        <row r="348">
          <cell r="D348">
            <v>14.74</v>
          </cell>
        </row>
        <row r="349">
          <cell r="D349">
            <v>21.12</v>
          </cell>
        </row>
        <row r="350">
          <cell r="D350">
            <v>18.25</v>
          </cell>
        </row>
        <row r="351">
          <cell r="D351">
            <v>12.395</v>
          </cell>
        </row>
        <row r="352">
          <cell r="D352">
            <v>14.875</v>
          </cell>
        </row>
        <row r="353">
          <cell r="D353">
            <v>7.5140000000000002</v>
          </cell>
        </row>
        <row r="354">
          <cell r="D354">
            <v>5.125</v>
          </cell>
        </row>
        <row r="355">
          <cell r="D355">
            <v>6.4980000000000002</v>
          </cell>
        </row>
        <row r="356">
          <cell r="D356">
            <v>0</v>
          </cell>
        </row>
        <row r="357">
          <cell r="D357">
            <v>2.9950000000000001</v>
          </cell>
        </row>
        <row r="358">
          <cell r="D358">
            <v>0</v>
          </cell>
        </row>
        <row r="359">
          <cell r="D359" t="str">
            <v>no ingreso</v>
          </cell>
        </row>
        <row r="360">
          <cell r="D360">
            <v>0</v>
          </cell>
        </row>
        <row r="361">
          <cell r="D361">
            <v>5.15</v>
          </cell>
        </row>
        <row r="362">
          <cell r="D362">
            <v>0</v>
          </cell>
        </row>
        <row r="363">
          <cell r="D363">
            <v>1.89</v>
          </cell>
        </row>
        <row r="364">
          <cell r="D364">
            <v>0</v>
          </cell>
        </row>
        <row r="365">
          <cell r="D365">
            <v>1.93</v>
          </cell>
        </row>
      </sheetData>
      <sheetData sheetId="9">
        <row r="5">
          <cell r="D5" t="str">
            <v>Peso en Kgs</v>
          </cell>
        </row>
        <row r="6">
          <cell r="D6">
            <v>2.036</v>
          </cell>
        </row>
        <row r="7">
          <cell r="D7">
            <v>15.895</v>
          </cell>
        </row>
        <row r="8">
          <cell r="D8">
            <v>0.375</v>
          </cell>
        </row>
        <row r="9">
          <cell r="D9">
            <v>3.34</v>
          </cell>
        </row>
        <row r="10">
          <cell r="D10">
            <v>1.52</v>
          </cell>
        </row>
        <row r="11">
          <cell r="D11">
            <v>12.02</v>
          </cell>
        </row>
        <row r="12">
          <cell r="D12">
            <v>0</v>
          </cell>
        </row>
        <row r="13">
          <cell r="D13">
            <v>1.6839999999999999</v>
          </cell>
        </row>
        <row r="14">
          <cell r="D14">
            <v>0</v>
          </cell>
        </row>
        <row r="15">
          <cell r="D15">
            <v>10.345000000000001</v>
          </cell>
        </row>
        <row r="16">
          <cell r="D16">
            <v>1.6850000000000001</v>
          </cell>
        </row>
        <row r="17">
          <cell r="D17">
            <v>5.66</v>
          </cell>
        </row>
        <row r="18">
          <cell r="D18">
            <v>5.18</v>
          </cell>
        </row>
        <row r="19">
          <cell r="D19">
            <v>1.9419999999999999</v>
          </cell>
        </row>
        <row r="20">
          <cell r="D20">
            <v>9.34</v>
          </cell>
        </row>
        <row r="21">
          <cell r="D21">
            <v>4.8449999999999998</v>
          </cell>
        </row>
        <row r="22">
          <cell r="D22">
            <v>4.2300000000000004</v>
          </cell>
        </row>
        <row r="23">
          <cell r="D23">
            <v>7.8250000000000002</v>
          </cell>
        </row>
        <row r="24">
          <cell r="D24">
            <v>4.109</v>
          </cell>
        </row>
        <row r="25">
          <cell r="D25">
            <v>8.0150000000000006</v>
          </cell>
        </row>
        <row r="26">
          <cell r="D26">
            <v>0</v>
          </cell>
        </row>
        <row r="27">
          <cell r="D27">
            <v>6.1749999999999998</v>
          </cell>
        </row>
        <row r="28">
          <cell r="D28">
            <v>0</v>
          </cell>
        </row>
        <row r="29">
          <cell r="D29">
            <v>6.53</v>
          </cell>
        </row>
        <row r="30">
          <cell r="D30">
            <v>0</v>
          </cell>
        </row>
        <row r="31">
          <cell r="D31">
            <v>5.6150000000000002</v>
          </cell>
        </row>
        <row r="32">
          <cell r="D32">
            <v>0</v>
          </cell>
        </row>
        <row r="33">
          <cell r="D33">
            <v>5.0549999999999997</v>
          </cell>
        </row>
        <row r="34">
          <cell r="D34">
            <v>0</v>
          </cell>
        </row>
        <row r="35">
          <cell r="D35">
            <v>2.15</v>
          </cell>
        </row>
        <row r="36">
          <cell r="D36">
            <v>3.0550000000000002</v>
          </cell>
        </row>
        <row r="38">
          <cell r="D38">
            <v>0</v>
          </cell>
        </row>
        <row r="39">
          <cell r="D39">
            <v>4.9950000000000001</v>
          </cell>
        </row>
        <row r="40">
          <cell r="D40">
            <v>0</v>
          </cell>
        </row>
        <row r="41">
          <cell r="D41">
            <v>2.97</v>
          </cell>
        </row>
        <row r="42">
          <cell r="D42">
            <v>0</v>
          </cell>
        </row>
        <row r="43">
          <cell r="D43">
            <v>4.63</v>
          </cell>
        </row>
        <row r="44">
          <cell r="D44">
            <v>0</v>
          </cell>
        </row>
        <row r="45">
          <cell r="D45">
            <v>8.9350000000000005</v>
          </cell>
        </row>
        <row r="46">
          <cell r="D46">
            <v>8.24</v>
          </cell>
        </row>
        <row r="47">
          <cell r="D47">
            <v>19.739999999999998</v>
          </cell>
        </row>
        <row r="48">
          <cell r="D48">
            <v>0</v>
          </cell>
        </row>
        <row r="49">
          <cell r="D49">
            <v>6.16</v>
          </cell>
        </row>
        <row r="50">
          <cell r="D50">
            <v>0</v>
          </cell>
        </row>
        <row r="51">
          <cell r="D51">
            <v>4.16</v>
          </cell>
        </row>
        <row r="52">
          <cell r="D52">
            <v>4.1500000000000004</v>
          </cell>
        </row>
        <row r="53">
          <cell r="D53">
            <v>4.2300000000000004</v>
          </cell>
        </row>
        <row r="54">
          <cell r="D54">
            <v>2.95</v>
          </cell>
        </row>
        <row r="55">
          <cell r="D55">
            <v>5.1050000000000004</v>
          </cell>
        </row>
        <row r="56">
          <cell r="D56">
            <v>1.972</v>
          </cell>
        </row>
        <row r="57">
          <cell r="D57">
            <v>1.825</v>
          </cell>
        </row>
        <row r="58">
          <cell r="D58">
            <v>1.673</v>
          </cell>
        </row>
        <row r="59">
          <cell r="D59">
            <v>4.5049999999999999</v>
          </cell>
        </row>
        <row r="60">
          <cell r="D60">
            <v>7.5650000000000004</v>
          </cell>
        </row>
        <row r="61">
          <cell r="D61">
            <v>6.9249999999999998</v>
          </cell>
        </row>
        <row r="62">
          <cell r="D62">
            <v>12.840999999999999</v>
          </cell>
        </row>
        <row r="63">
          <cell r="D63">
            <v>0</v>
          </cell>
        </row>
        <row r="64">
          <cell r="D64">
            <v>7.4249999999999998</v>
          </cell>
        </row>
        <row r="65">
          <cell r="D65">
            <v>0</v>
          </cell>
        </row>
        <row r="66">
          <cell r="D66">
            <v>7.8860000000000001</v>
          </cell>
        </row>
        <row r="67">
          <cell r="D67">
            <v>5.76</v>
          </cell>
        </row>
        <row r="68">
          <cell r="D68">
            <v>4.415</v>
          </cell>
        </row>
        <row r="69">
          <cell r="D69">
            <v>0</v>
          </cell>
        </row>
        <row r="70">
          <cell r="D70">
            <v>9.0950000000000006</v>
          </cell>
        </row>
        <row r="71">
          <cell r="D71">
            <v>6.21</v>
          </cell>
        </row>
        <row r="72">
          <cell r="D72">
            <v>3.24</v>
          </cell>
        </row>
        <row r="73">
          <cell r="D73">
            <v>7.82</v>
          </cell>
        </row>
        <row r="74">
          <cell r="D74">
            <v>6.5750000000000002</v>
          </cell>
        </row>
        <row r="75">
          <cell r="D75">
            <v>0</v>
          </cell>
        </row>
        <row r="76">
          <cell r="D76">
            <v>6.7649999999999997</v>
          </cell>
        </row>
        <row r="77">
          <cell r="D77">
            <v>0</v>
          </cell>
        </row>
        <row r="78">
          <cell r="D78">
            <v>12.86</v>
          </cell>
        </row>
        <row r="79">
          <cell r="D79">
            <v>0</v>
          </cell>
        </row>
        <row r="80">
          <cell r="D80">
            <v>3.343</v>
          </cell>
        </row>
        <row r="81">
          <cell r="D81">
            <v>1.35</v>
          </cell>
        </row>
        <row r="82">
          <cell r="D82">
            <v>2.181</v>
          </cell>
        </row>
        <row r="83">
          <cell r="D83">
            <v>8.1999999999999993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4.9850000000000003</v>
          </cell>
        </row>
        <row r="87">
          <cell r="D87">
            <v>3.1160000000000001</v>
          </cell>
        </row>
        <row r="88">
          <cell r="D88">
            <v>8.67</v>
          </cell>
        </row>
        <row r="89">
          <cell r="D89">
            <v>8.11</v>
          </cell>
        </row>
        <row r="90">
          <cell r="D90">
            <v>36.700000000000003</v>
          </cell>
        </row>
        <row r="91">
          <cell r="D91">
            <v>0</v>
          </cell>
        </row>
        <row r="92">
          <cell r="D92">
            <v>10.199999999999999</v>
          </cell>
        </row>
        <row r="93">
          <cell r="D93">
            <v>0</v>
          </cell>
        </row>
        <row r="95">
          <cell r="D95">
            <v>0</v>
          </cell>
        </row>
        <row r="96">
          <cell r="D96">
            <v>1.2949999999999999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6.19</v>
          </cell>
        </row>
        <row r="102">
          <cell r="D102">
            <v>12.26</v>
          </cell>
        </row>
        <row r="103">
          <cell r="D103">
            <v>0</v>
          </cell>
        </row>
        <row r="104">
          <cell r="D104">
            <v>2.3450000000000002</v>
          </cell>
        </row>
        <row r="105">
          <cell r="D105">
            <v>0</v>
          </cell>
        </row>
        <row r="106">
          <cell r="D106">
            <v>6.2519999999999998</v>
          </cell>
        </row>
        <row r="107">
          <cell r="D107">
            <v>3.09</v>
          </cell>
        </row>
        <row r="108">
          <cell r="D108">
            <v>7.4850000000000003</v>
          </cell>
        </row>
        <row r="109">
          <cell r="D109">
            <v>8.0649999999999995</v>
          </cell>
        </row>
        <row r="110">
          <cell r="D110">
            <v>7.375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6.665</v>
          </cell>
        </row>
        <row r="116">
          <cell r="D116">
            <v>0</v>
          </cell>
        </row>
        <row r="117">
          <cell r="D117">
            <v>4.6029999999999998</v>
          </cell>
        </row>
        <row r="118">
          <cell r="D118">
            <v>5.3209999999999997</v>
          </cell>
        </row>
        <row r="119">
          <cell r="D119">
            <v>4.8</v>
          </cell>
        </row>
        <row r="120">
          <cell r="D120">
            <v>5.38</v>
          </cell>
        </row>
        <row r="121">
          <cell r="D121">
            <v>3.621</v>
          </cell>
        </row>
        <row r="122">
          <cell r="D122">
            <v>5.88</v>
          </cell>
        </row>
        <row r="123">
          <cell r="D123">
            <v>5.79</v>
          </cell>
        </row>
        <row r="124">
          <cell r="D124">
            <v>0</v>
          </cell>
        </row>
        <row r="125">
          <cell r="D125">
            <v>7.79</v>
          </cell>
        </row>
        <row r="126">
          <cell r="D126">
            <v>2.8050000000000002</v>
          </cell>
        </row>
        <row r="127">
          <cell r="D127">
            <v>9.85</v>
          </cell>
        </row>
        <row r="128">
          <cell r="D128">
            <v>3.47</v>
          </cell>
        </row>
        <row r="129">
          <cell r="D129">
            <v>8.875</v>
          </cell>
        </row>
        <row r="130">
          <cell r="D130">
            <v>0</v>
          </cell>
        </row>
        <row r="131">
          <cell r="D131">
            <v>5.415</v>
          </cell>
        </row>
        <row r="133">
          <cell r="D133">
            <v>1.5549999999999999</v>
          </cell>
        </row>
        <row r="134">
          <cell r="D134">
            <v>1.8049999999999999</v>
          </cell>
        </row>
        <row r="135">
          <cell r="D135">
            <v>3.02</v>
          </cell>
        </row>
        <row r="136">
          <cell r="D136">
            <v>1.7949999999999999</v>
          </cell>
        </row>
        <row r="137">
          <cell r="D137">
            <v>6.25</v>
          </cell>
        </row>
        <row r="138">
          <cell r="D138">
            <v>17.825099999999999</v>
          </cell>
        </row>
        <row r="139">
          <cell r="D139">
            <v>5.41</v>
          </cell>
        </row>
        <row r="140">
          <cell r="D140">
            <v>9.8049999999999997</v>
          </cell>
        </row>
        <row r="141">
          <cell r="D141">
            <v>4.21</v>
          </cell>
        </row>
        <row r="142">
          <cell r="D142">
            <v>17.254999999999999</v>
          </cell>
        </row>
        <row r="143">
          <cell r="D143">
            <v>3.73</v>
          </cell>
        </row>
        <row r="144">
          <cell r="D144">
            <v>3.0960000000000001</v>
          </cell>
        </row>
        <row r="145">
          <cell r="D145">
            <v>4.2350000000000003</v>
          </cell>
        </row>
        <row r="146">
          <cell r="D146">
            <v>4.8339999999999996</v>
          </cell>
        </row>
        <row r="147">
          <cell r="D147">
            <v>1.2</v>
          </cell>
        </row>
        <row r="148">
          <cell r="D148">
            <v>6.9349999999999996</v>
          </cell>
        </row>
        <row r="150">
          <cell r="D150">
            <v>2.9329999999999998</v>
          </cell>
        </row>
        <row r="151">
          <cell r="D151">
            <v>1.92</v>
          </cell>
        </row>
        <row r="152">
          <cell r="D152">
            <v>8.2349999999999994</v>
          </cell>
        </row>
        <row r="153">
          <cell r="D153">
            <v>5.6749999999999998</v>
          </cell>
        </row>
        <row r="154">
          <cell r="D154">
            <v>13.93</v>
          </cell>
        </row>
        <row r="155">
          <cell r="D155">
            <v>7.226</v>
          </cell>
        </row>
        <row r="156">
          <cell r="D156">
            <v>9.5299999999999994</v>
          </cell>
        </row>
        <row r="157">
          <cell r="D157">
            <v>4.8499999999999996</v>
          </cell>
        </row>
        <row r="158">
          <cell r="D158">
            <v>5.375</v>
          </cell>
        </row>
        <row r="159">
          <cell r="D159">
            <v>8.4550000000000001</v>
          </cell>
        </row>
        <row r="160">
          <cell r="D160">
            <v>6.9249999999999998</v>
          </cell>
        </row>
        <row r="161">
          <cell r="D161">
            <v>7.62</v>
          </cell>
        </row>
        <row r="162">
          <cell r="D162">
            <v>4.5949999999999998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2.1469999999999998</v>
          </cell>
        </row>
        <row r="166">
          <cell r="D166">
            <v>5.8949999999999996</v>
          </cell>
        </row>
        <row r="167">
          <cell r="D167">
            <v>5.2649999999999997</v>
          </cell>
        </row>
        <row r="168">
          <cell r="D168">
            <v>3.25</v>
          </cell>
        </row>
        <row r="169">
          <cell r="D169">
            <v>2.125</v>
          </cell>
        </row>
        <row r="170">
          <cell r="D170">
            <v>11.638</v>
          </cell>
        </row>
        <row r="171">
          <cell r="D171">
            <v>4.3120000000000003</v>
          </cell>
        </row>
        <row r="172">
          <cell r="D172">
            <v>7.46</v>
          </cell>
        </row>
        <row r="173">
          <cell r="D173">
            <v>2.31</v>
          </cell>
        </row>
        <row r="174">
          <cell r="D174">
            <v>10.414999999999999</v>
          </cell>
        </row>
        <row r="175">
          <cell r="D175">
            <v>7.15</v>
          </cell>
        </row>
        <row r="176">
          <cell r="D176">
            <v>6.89</v>
          </cell>
        </row>
        <row r="177">
          <cell r="D177">
            <v>6.89</v>
          </cell>
        </row>
        <row r="178">
          <cell r="D178">
            <v>4.5999999999999996</v>
          </cell>
        </row>
        <row r="179">
          <cell r="D179">
            <v>8.23</v>
          </cell>
        </row>
        <row r="180">
          <cell r="D180">
            <v>5.71</v>
          </cell>
        </row>
        <row r="181">
          <cell r="D181">
            <v>22.08</v>
          </cell>
        </row>
        <row r="182">
          <cell r="D182">
            <v>23.8</v>
          </cell>
        </row>
        <row r="183">
          <cell r="D183">
            <v>30.305</v>
          </cell>
        </row>
        <row r="184">
          <cell r="D184">
            <v>8.6</v>
          </cell>
        </row>
        <row r="185">
          <cell r="D185">
            <v>16.704999999999998</v>
          </cell>
        </row>
        <row r="186">
          <cell r="D186">
            <v>5.9550000000000001</v>
          </cell>
        </row>
        <row r="187">
          <cell r="D187">
            <v>17.844999999999999</v>
          </cell>
        </row>
        <row r="188">
          <cell r="D188">
            <v>7.79</v>
          </cell>
        </row>
        <row r="189">
          <cell r="D189">
            <v>17.850000000000001</v>
          </cell>
        </row>
        <row r="190">
          <cell r="D190">
            <v>6.6849999999999996</v>
          </cell>
        </row>
        <row r="191">
          <cell r="D191">
            <v>4.1500000000000004</v>
          </cell>
        </row>
        <row r="192">
          <cell r="D192">
            <v>5.43</v>
          </cell>
        </row>
        <row r="193">
          <cell r="D193">
            <v>8.1649999999999991</v>
          </cell>
        </row>
        <row r="194">
          <cell r="D194">
            <v>7.6550000000000002</v>
          </cell>
        </row>
        <row r="195">
          <cell r="D195">
            <v>11.085000000000001</v>
          </cell>
        </row>
        <row r="197">
          <cell r="D197">
            <v>1.7549999999999999</v>
          </cell>
        </row>
        <row r="198">
          <cell r="D198">
            <v>2.6</v>
          </cell>
        </row>
        <row r="199">
          <cell r="D199">
            <v>0</v>
          </cell>
        </row>
        <row r="200">
          <cell r="D200">
            <v>4.0549999999999997</v>
          </cell>
        </row>
        <row r="201">
          <cell r="D201">
            <v>2.0089999999999999</v>
          </cell>
        </row>
        <row r="202">
          <cell r="D202">
            <v>6.1749999999999998</v>
          </cell>
        </row>
        <row r="203">
          <cell r="D203">
            <v>1.7</v>
          </cell>
        </row>
        <row r="204">
          <cell r="D204">
            <v>1.38</v>
          </cell>
        </row>
        <row r="205">
          <cell r="D205">
            <v>0</v>
          </cell>
        </row>
        <row r="206">
          <cell r="D206">
            <v>3.87</v>
          </cell>
        </row>
        <row r="207">
          <cell r="D207">
            <v>0</v>
          </cell>
        </row>
        <row r="208">
          <cell r="D208">
            <v>5.26</v>
          </cell>
        </row>
        <row r="209">
          <cell r="D209">
            <v>0</v>
          </cell>
        </row>
        <row r="210">
          <cell r="D210">
            <v>4.2720000000000002</v>
          </cell>
        </row>
        <row r="211">
          <cell r="D211">
            <v>0</v>
          </cell>
        </row>
        <row r="212">
          <cell r="D212">
            <v>4.3499999999999996</v>
          </cell>
        </row>
        <row r="213">
          <cell r="D213">
            <v>1.0509999999999999</v>
          </cell>
        </row>
        <row r="214">
          <cell r="D214">
            <v>3.2549999999999999</v>
          </cell>
        </row>
        <row r="215">
          <cell r="D215">
            <v>0</v>
          </cell>
        </row>
        <row r="216">
          <cell r="D216">
            <v>2.085</v>
          </cell>
        </row>
        <row r="217">
          <cell r="D217">
            <v>3.5350000000000001</v>
          </cell>
        </row>
        <row r="218">
          <cell r="D218">
            <v>8.4499999999999993</v>
          </cell>
        </row>
        <row r="219">
          <cell r="D219">
            <v>5.0949999999999998</v>
          </cell>
        </row>
        <row r="220">
          <cell r="D220">
            <v>2.2999999999999998</v>
          </cell>
        </row>
        <row r="221">
          <cell r="D221">
            <v>3.4</v>
          </cell>
        </row>
        <row r="222">
          <cell r="D222">
            <v>2.76</v>
          </cell>
        </row>
        <row r="223">
          <cell r="D223">
            <v>0.55000000000000004</v>
          </cell>
        </row>
        <row r="224">
          <cell r="D224">
            <v>4.2750000000000004</v>
          </cell>
        </row>
        <row r="225">
          <cell r="D225">
            <v>1.1000000000000001</v>
          </cell>
        </row>
        <row r="226">
          <cell r="D226">
            <v>6.09</v>
          </cell>
        </row>
        <row r="227">
          <cell r="D227">
            <v>2.5059999999999998</v>
          </cell>
        </row>
        <row r="228">
          <cell r="D228">
            <v>3.9649999999999999</v>
          </cell>
        </row>
        <row r="229">
          <cell r="D229">
            <v>0</v>
          </cell>
        </row>
        <row r="230">
          <cell r="D230">
            <v>2.863</v>
          </cell>
        </row>
        <row r="231">
          <cell r="D231">
            <v>3.87</v>
          </cell>
        </row>
        <row r="232">
          <cell r="D232">
            <v>1.79</v>
          </cell>
        </row>
        <row r="233">
          <cell r="D233">
            <v>3.6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7.8150000000000004</v>
          </cell>
        </row>
        <row r="244">
          <cell r="D244">
            <v>1.8049999999999999</v>
          </cell>
        </row>
        <row r="245">
          <cell r="D245">
            <v>4.2149999999999999</v>
          </cell>
        </row>
        <row r="246">
          <cell r="D246">
            <v>0</v>
          </cell>
        </row>
        <row r="247">
          <cell r="D247">
            <v>1.321</v>
          </cell>
        </row>
        <row r="248">
          <cell r="D248">
            <v>8.32</v>
          </cell>
        </row>
        <row r="249">
          <cell r="D249">
            <v>0</v>
          </cell>
        </row>
        <row r="250">
          <cell r="D250">
            <v>8.44</v>
          </cell>
        </row>
        <row r="251">
          <cell r="D251">
            <v>0</v>
          </cell>
        </row>
        <row r="252">
          <cell r="D252">
            <v>2.8980000000000001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7.85</v>
          </cell>
        </row>
        <row r="258">
          <cell r="D258">
            <v>0</v>
          </cell>
        </row>
        <row r="259">
          <cell r="D259">
            <v>8.9909999999999997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7.89</v>
          </cell>
        </row>
        <row r="277">
          <cell r="D277">
            <v>6.3</v>
          </cell>
        </row>
        <row r="278">
          <cell r="D278">
            <v>4.7850000000000001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9.4600000000000009</v>
          </cell>
        </row>
        <row r="287">
          <cell r="D287">
            <v>18.797999999999998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22.92</v>
          </cell>
        </row>
        <row r="298">
          <cell r="D298">
            <v>22.472000000000001</v>
          </cell>
        </row>
        <row r="299">
          <cell r="D299">
            <v>0</v>
          </cell>
        </row>
        <row r="300">
          <cell r="D300">
            <v>11.875</v>
          </cell>
        </row>
        <row r="301">
          <cell r="D301">
            <v>0</v>
          </cell>
        </row>
        <row r="302">
          <cell r="D302">
            <v>15.795</v>
          </cell>
        </row>
        <row r="303">
          <cell r="D303">
            <v>20.62</v>
          </cell>
        </row>
        <row r="304">
          <cell r="D304">
            <v>24.895</v>
          </cell>
        </row>
        <row r="305">
          <cell r="D305">
            <v>24.893999999999998</v>
          </cell>
        </row>
        <row r="306">
          <cell r="D306">
            <v>36.299999999999997</v>
          </cell>
        </row>
        <row r="307">
          <cell r="D307">
            <v>19.055</v>
          </cell>
        </row>
        <row r="308">
          <cell r="D308">
            <v>24.5</v>
          </cell>
        </row>
        <row r="310">
          <cell r="D310">
            <v>0</v>
          </cell>
        </row>
        <row r="311">
          <cell r="D311">
            <v>23.2</v>
          </cell>
        </row>
        <row r="312">
          <cell r="D312">
            <v>0</v>
          </cell>
        </row>
        <row r="313">
          <cell r="D313">
            <v>22.721</v>
          </cell>
        </row>
        <row r="314">
          <cell r="D314">
            <v>0</v>
          </cell>
        </row>
        <row r="315">
          <cell r="D315">
            <v>8.43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8.7949999999999999</v>
          </cell>
        </row>
        <row r="320">
          <cell r="D320">
            <v>24.344999999999999</v>
          </cell>
        </row>
        <row r="321">
          <cell r="D321">
            <v>8.8949999999999996</v>
          </cell>
        </row>
        <row r="322">
          <cell r="D322">
            <v>0</v>
          </cell>
        </row>
        <row r="323">
          <cell r="D323">
            <v>13.92</v>
          </cell>
        </row>
        <row r="327">
          <cell r="D327">
            <v>11.505000000000001</v>
          </cell>
        </row>
        <row r="328">
          <cell r="D328">
            <v>23.864999999999998</v>
          </cell>
        </row>
        <row r="329">
          <cell r="D329">
            <v>13.445</v>
          </cell>
        </row>
        <row r="330">
          <cell r="D330">
            <v>15.98</v>
          </cell>
        </row>
        <row r="331">
          <cell r="D331">
            <v>16.824999999999999</v>
          </cell>
        </row>
        <row r="332">
          <cell r="D332">
            <v>9.5299999999999994</v>
          </cell>
        </row>
        <row r="333">
          <cell r="D333">
            <v>17.024999999999999</v>
          </cell>
        </row>
        <row r="334">
          <cell r="D334">
            <v>9.5399999999999991</v>
          </cell>
        </row>
        <row r="335">
          <cell r="D335">
            <v>2.14</v>
          </cell>
        </row>
        <row r="336">
          <cell r="D336">
            <v>11.321999999999999</v>
          </cell>
        </row>
        <row r="337">
          <cell r="D337">
            <v>17.45</v>
          </cell>
        </row>
        <row r="338">
          <cell r="D338">
            <v>19.055</v>
          </cell>
        </row>
        <row r="339">
          <cell r="D339">
            <v>5.6</v>
          </cell>
        </row>
        <row r="341">
          <cell r="D341">
            <v>13.404999999999999</v>
          </cell>
        </row>
        <row r="342">
          <cell r="D342">
            <v>3.1150000000000002</v>
          </cell>
        </row>
        <row r="343">
          <cell r="D343">
            <v>5.1050000000000004</v>
          </cell>
        </row>
        <row r="344">
          <cell r="D344">
            <v>22.684999999999999</v>
          </cell>
        </row>
        <row r="345">
          <cell r="D345">
            <v>25.704999999999998</v>
          </cell>
        </row>
        <row r="346">
          <cell r="D346">
            <v>15.63</v>
          </cell>
        </row>
        <row r="347">
          <cell r="D347">
            <v>13.045</v>
          </cell>
        </row>
        <row r="348">
          <cell r="D348">
            <v>11.353999999999999</v>
          </cell>
        </row>
        <row r="349">
          <cell r="D349">
            <v>8.7050000000000001</v>
          </cell>
        </row>
        <row r="350">
          <cell r="D350">
            <v>7.5750000000000002</v>
          </cell>
        </row>
        <row r="351">
          <cell r="D351">
            <v>24.414000000000001</v>
          </cell>
        </row>
        <row r="352">
          <cell r="D352">
            <v>10.574999999999999</v>
          </cell>
        </row>
        <row r="353">
          <cell r="D353">
            <v>17.62</v>
          </cell>
        </row>
        <row r="354">
          <cell r="D354">
            <v>15.375</v>
          </cell>
        </row>
        <row r="355">
          <cell r="D355">
            <v>12.984999999999999</v>
          </cell>
        </row>
        <row r="356">
          <cell r="D356">
            <v>10.805</v>
          </cell>
        </row>
        <row r="357">
          <cell r="D357">
            <v>7.5949999999999998</v>
          </cell>
        </row>
        <row r="358">
          <cell r="D358">
            <v>10.17</v>
          </cell>
        </row>
        <row r="359">
          <cell r="D359">
            <v>17.59</v>
          </cell>
        </row>
        <row r="360">
          <cell r="D360">
            <v>8.9749999999999996</v>
          </cell>
        </row>
        <row r="361">
          <cell r="D361">
            <v>9.75</v>
          </cell>
        </row>
        <row r="362">
          <cell r="D362">
            <v>14.127000000000001</v>
          </cell>
        </row>
        <row r="363">
          <cell r="D363">
            <v>15.12</v>
          </cell>
        </row>
        <row r="364">
          <cell r="D364">
            <v>14.85</v>
          </cell>
        </row>
        <row r="365">
          <cell r="D365">
            <v>21.94</v>
          </cell>
        </row>
        <row r="367">
          <cell r="D367">
            <v>6.14</v>
          </cell>
        </row>
        <row r="368">
          <cell r="D368">
            <v>30.29</v>
          </cell>
        </row>
        <row r="369">
          <cell r="D369">
            <v>6.86</v>
          </cell>
        </row>
        <row r="370">
          <cell r="D370">
            <v>14.865</v>
          </cell>
        </row>
        <row r="371">
          <cell r="D371">
            <v>4.5599999999999996</v>
          </cell>
        </row>
        <row r="372">
          <cell r="D372">
            <v>14.71</v>
          </cell>
        </row>
        <row r="373">
          <cell r="D373">
            <v>17.625</v>
          </cell>
        </row>
        <row r="374">
          <cell r="D374">
            <v>10.119999999999999</v>
          </cell>
        </row>
        <row r="375">
          <cell r="D375">
            <v>10.577999999999999</v>
          </cell>
        </row>
        <row r="376">
          <cell r="D376">
            <v>10.435</v>
          </cell>
        </row>
        <row r="377">
          <cell r="D377">
            <v>23.795000000000002</v>
          </cell>
        </row>
        <row r="378">
          <cell r="D378">
            <v>29.72</v>
          </cell>
        </row>
        <row r="379">
          <cell r="D379">
            <v>11.875</v>
          </cell>
        </row>
        <row r="380">
          <cell r="D380">
            <v>9.57</v>
          </cell>
        </row>
        <row r="381">
          <cell r="D381">
            <v>7.65</v>
          </cell>
        </row>
        <row r="382">
          <cell r="D382">
            <v>18.36</v>
          </cell>
        </row>
        <row r="383">
          <cell r="D383">
            <v>7.95</v>
          </cell>
        </row>
        <row r="384">
          <cell r="D384">
            <v>14.18</v>
          </cell>
        </row>
        <row r="385">
          <cell r="D385">
            <v>8.1720000000000006</v>
          </cell>
        </row>
        <row r="386">
          <cell r="D386">
            <v>15.95</v>
          </cell>
        </row>
        <row r="389">
          <cell r="D389">
            <v>0</v>
          </cell>
        </row>
        <row r="390">
          <cell r="D390">
            <v>0.69089999999999996</v>
          </cell>
        </row>
        <row r="391">
          <cell r="D391">
            <v>2.23</v>
          </cell>
        </row>
        <row r="392">
          <cell r="D392">
            <v>1.905</v>
          </cell>
        </row>
        <row r="393">
          <cell r="D393">
            <v>0</v>
          </cell>
        </row>
        <row r="394">
          <cell r="D394">
            <v>8.15</v>
          </cell>
        </row>
        <row r="395">
          <cell r="D395">
            <v>0</v>
          </cell>
        </row>
        <row r="396">
          <cell r="D396">
            <v>1.4</v>
          </cell>
        </row>
        <row r="397">
          <cell r="D397">
            <v>0</v>
          </cell>
        </row>
        <row r="398">
          <cell r="D398">
            <v>1.5</v>
          </cell>
        </row>
        <row r="399">
          <cell r="D399">
            <v>0</v>
          </cell>
        </row>
        <row r="400">
          <cell r="D400">
            <v>3.51</v>
          </cell>
        </row>
        <row r="401">
          <cell r="D401">
            <v>0</v>
          </cell>
        </row>
        <row r="402">
          <cell r="D402">
            <v>1.4550000000000001</v>
          </cell>
        </row>
        <row r="403">
          <cell r="D403">
            <v>0</v>
          </cell>
        </row>
        <row r="404">
          <cell r="D404">
            <v>1.5549999999999999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1.675</v>
          </cell>
        </row>
        <row r="413">
          <cell r="D413">
            <v>0</v>
          </cell>
        </row>
        <row r="414">
          <cell r="D414">
            <v>4.5</v>
          </cell>
        </row>
        <row r="415">
          <cell r="D415">
            <v>0</v>
          </cell>
        </row>
        <row r="416">
          <cell r="D416">
            <v>1.88</v>
          </cell>
        </row>
        <row r="417">
          <cell r="D417">
            <v>0</v>
          </cell>
        </row>
        <row r="418">
          <cell r="D418">
            <v>1.9850000000000001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2.6520000000000001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1.34</v>
          </cell>
        </row>
        <row r="431">
          <cell r="D431">
            <v>0</v>
          </cell>
        </row>
        <row r="432">
          <cell r="D432">
            <v>1.4950000000000001</v>
          </cell>
        </row>
        <row r="433">
          <cell r="D433">
            <v>0</v>
          </cell>
        </row>
        <row r="434">
          <cell r="D434">
            <v>10.25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1.28</v>
          </cell>
        </row>
        <row r="438">
          <cell r="D438">
            <v>0</v>
          </cell>
        </row>
        <row r="439">
          <cell r="D439">
            <v>1.252</v>
          </cell>
        </row>
        <row r="440">
          <cell r="D440">
            <v>0</v>
          </cell>
        </row>
        <row r="441">
          <cell r="D441">
            <v>1.2350000000000001</v>
          </cell>
        </row>
        <row r="442">
          <cell r="D442">
            <v>0</v>
          </cell>
        </row>
        <row r="443">
          <cell r="D443">
            <v>1.71</v>
          </cell>
        </row>
        <row r="444">
          <cell r="D444">
            <v>0</v>
          </cell>
        </row>
        <row r="445">
          <cell r="D445">
            <v>0.71799999999999997</v>
          </cell>
        </row>
        <row r="446">
          <cell r="D446">
            <v>0</v>
          </cell>
        </row>
        <row r="447">
          <cell r="D447">
            <v>2.88</v>
          </cell>
        </row>
        <row r="448">
          <cell r="D448">
            <v>0</v>
          </cell>
        </row>
        <row r="449">
          <cell r="D449">
            <v>1.48</v>
          </cell>
        </row>
        <row r="450">
          <cell r="D450">
            <v>0.82499999999999996</v>
          </cell>
        </row>
        <row r="451">
          <cell r="D451">
            <v>1.8049999999999999</v>
          </cell>
        </row>
      </sheetData>
      <sheetData sheetId="10">
        <row r="5">
          <cell r="D5" t="str">
            <v>Peso en Kgs</v>
          </cell>
        </row>
        <row r="6">
          <cell r="D6">
            <v>0</v>
          </cell>
        </row>
        <row r="7">
          <cell r="D7">
            <v>4.5250000000000004</v>
          </cell>
        </row>
        <row r="8">
          <cell r="D8">
            <v>3.59</v>
          </cell>
        </row>
        <row r="9">
          <cell r="D9">
            <v>12.145</v>
          </cell>
        </row>
        <row r="10">
          <cell r="D10">
            <v>0</v>
          </cell>
        </row>
        <row r="11">
          <cell r="D11">
            <v>6.57</v>
          </cell>
        </row>
        <row r="12">
          <cell r="D12">
            <v>9.8000000000000007</v>
          </cell>
        </row>
        <row r="13">
          <cell r="D13">
            <v>1.9850000000000001</v>
          </cell>
        </row>
        <row r="14">
          <cell r="D14">
            <v>0</v>
          </cell>
        </row>
        <row r="15">
          <cell r="D15">
            <v>7.04</v>
          </cell>
        </row>
        <row r="16">
          <cell r="D16">
            <v>5.6449999999999996</v>
          </cell>
        </row>
        <row r="17">
          <cell r="D17">
            <v>7.88</v>
          </cell>
        </row>
        <row r="18">
          <cell r="D18">
            <v>5.76</v>
          </cell>
        </row>
        <row r="19">
          <cell r="D19">
            <v>4.415</v>
          </cell>
        </row>
        <row r="20">
          <cell r="D20">
            <v>0</v>
          </cell>
        </row>
        <row r="21">
          <cell r="D21">
            <v>4.2519999999999998</v>
          </cell>
        </row>
        <row r="22">
          <cell r="D22">
            <v>3.59</v>
          </cell>
        </row>
        <row r="23">
          <cell r="D23">
            <v>12.145</v>
          </cell>
        </row>
        <row r="24">
          <cell r="D24">
            <v>0</v>
          </cell>
        </row>
        <row r="25">
          <cell r="D25">
            <v>6.57</v>
          </cell>
        </row>
        <row r="26">
          <cell r="D26">
            <v>9.8000000000000007</v>
          </cell>
        </row>
        <row r="27">
          <cell r="D27">
            <v>1.9850000000000001</v>
          </cell>
        </row>
        <row r="28">
          <cell r="D28">
            <v>0</v>
          </cell>
        </row>
        <row r="29">
          <cell r="D29">
            <v>7.04</v>
          </cell>
        </row>
        <row r="30">
          <cell r="D30">
            <v>5.6449999999999996</v>
          </cell>
        </row>
        <row r="31">
          <cell r="D31">
            <v>7.88</v>
          </cell>
        </row>
        <row r="32">
          <cell r="D32">
            <v>8.1449999999999996</v>
          </cell>
        </row>
        <row r="33">
          <cell r="D33">
            <v>3.2549999999999999</v>
          </cell>
        </row>
        <row r="34">
          <cell r="D34">
            <v>16.04</v>
          </cell>
        </row>
        <row r="35">
          <cell r="D35">
            <v>19.131</v>
          </cell>
        </row>
        <row r="36">
          <cell r="D36">
            <v>3.22</v>
          </cell>
        </row>
        <row r="37">
          <cell r="D37">
            <v>4.1150000000000002</v>
          </cell>
        </row>
        <row r="38">
          <cell r="D38">
            <v>4.165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5.57</v>
          </cell>
        </row>
        <row r="42">
          <cell r="D42">
            <v>5.2850000000000001</v>
          </cell>
        </row>
        <row r="43">
          <cell r="D43">
            <v>3.72</v>
          </cell>
        </row>
        <row r="64">
          <cell r="D64">
            <v>0</v>
          </cell>
        </row>
        <row r="65">
          <cell r="D65">
            <v>4.9550000000000001</v>
          </cell>
        </row>
        <row r="66">
          <cell r="D66">
            <v>6.56</v>
          </cell>
        </row>
        <row r="67">
          <cell r="D67">
            <v>7.58</v>
          </cell>
        </row>
        <row r="68">
          <cell r="D68">
            <v>0</v>
          </cell>
        </row>
        <row r="69">
          <cell r="D69">
            <v>6.43</v>
          </cell>
        </row>
        <row r="70">
          <cell r="D70">
            <v>0</v>
          </cell>
        </row>
        <row r="71">
          <cell r="D71">
            <v>4.915</v>
          </cell>
        </row>
        <row r="72">
          <cell r="D72">
            <v>1.9810000000000001</v>
          </cell>
        </row>
        <row r="73">
          <cell r="D73">
            <v>2.6819999999999999</v>
          </cell>
        </row>
        <row r="74">
          <cell r="D74">
            <v>4.1550000000000002</v>
          </cell>
        </row>
        <row r="75">
          <cell r="D75">
            <v>3.3849999999999998</v>
          </cell>
        </row>
        <row r="76">
          <cell r="D76">
            <v>0</v>
          </cell>
        </row>
        <row r="77">
          <cell r="D77">
            <v>8.9149999999999991</v>
          </cell>
        </row>
        <row r="78">
          <cell r="D78">
            <v>0</v>
          </cell>
        </row>
        <row r="79">
          <cell r="D79">
            <v>9.2650000000000006</v>
          </cell>
        </row>
        <row r="80">
          <cell r="D80">
            <v>0</v>
          </cell>
        </row>
        <row r="81">
          <cell r="D81">
            <v>2.72</v>
          </cell>
        </row>
        <row r="82">
          <cell r="D82">
            <v>4.5250000000000004</v>
          </cell>
        </row>
        <row r="83">
          <cell r="D83">
            <v>5.5949999999999998</v>
          </cell>
        </row>
        <row r="84">
          <cell r="D84">
            <v>4.58</v>
          </cell>
        </row>
        <row r="85">
          <cell r="D85">
            <v>0</v>
          </cell>
        </row>
        <row r="86">
          <cell r="D86">
            <v>2.7509999999999999</v>
          </cell>
        </row>
        <row r="87">
          <cell r="D87">
            <v>13.88</v>
          </cell>
        </row>
        <row r="88">
          <cell r="D88">
            <v>5.641</v>
          </cell>
        </row>
        <row r="89">
          <cell r="D89">
            <v>3680</v>
          </cell>
        </row>
        <row r="90">
          <cell r="D90">
            <v>5.5201000000000002</v>
          </cell>
        </row>
        <row r="91">
          <cell r="D91">
            <v>3.17</v>
          </cell>
        </row>
        <row r="92">
          <cell r="D92">
            <v>0</v>
          </cell>
        </row>
        <row r="93">
          <cell r="D93">
            <v>7.11</v>
          </cell>
        </row>
        <row r="94">
          <cell r="D94">
            <v>4.79</v>
          </cell>
        </row>
        <row r="95">
          <cell r="D95">
            <v>4.79</v>
          </cell>
        </row>
        <row r="96">
          <cell r="D96">
            <v>0</v>
          </cell>
        </row>
        <row r="97">
          <cell r="D97">
            <v>10.875</v>
          </cell>
        </row>
        <row r="98">
          <cell r="D98">
            <v>6.5750000000000002</v>
          </cell>
        </row>
        <row r="99">
          <cell r="D99">
            <v>5.57</v>
          </cell>
        </row>
        <row r="100">
          <cell r="D100">
            <v>2.6150000000000002</v>
          </cell>
        </row>
        <row r="101">
          <cell r="D101">
            <v>4.26</v>
          </cell>
        </row>
        <row r="120">
          <cell r="D120">
            <v>10.426</v>
          </cell>
        </row>
        <row r="121">
          <cell r="D121">
            <v>11.865</v>
          </cell>
        </row>
        <row r="122">
          <cell r="D122">
            <v>7.73</v>
          </cell>
        </row>
        <row r="123">
          <cell r="D123">
            <v>22.861000000000001</v>
          </cell>
        </row>
        <row r="124">
          <cell r="D124">
            <v>5.01</v>
          </cell>
        </row>
        <row r="125">
          <cell r="D125">
            <v>3.79</v>
          </cell>
        </row>
        <row r="126">
          <cell r="D126">
            <v>4.29</v>
          </cell>
        </row>
        <row r="127">
          <cell r="D127">
            <v>8.43</v>
          </cell>
        </row>
        <row r="128">
          <cell r="D128">
            <v>4.8499999999999996</v>
          </cell>
        </row>
        <row r="129">
          <cell r="D129">
            <v>17.260000000000002</v>
          </cell>
        </row>
        <row r="130">
          <cell r="D130">
            <v>6.43</v>
          </cell>
        </row>
        <row r="131">
          <cell r="D131">
            <v>16.574999999999999</v>
          </cell>
        </row>
        <row r="132">
          <cell r="D132">
            <v>1.4510000000000001</v>
          </cell>
        </row>
        <row r="133">
          <cell r="D133">
            <v>12.775</v>
          </cell>
        </row>
        <row r="134">
          <cell r="D134">
            <v>4.42</v>
          </cell>
        </row>
        <row r="136">
          <cell r="D136">
            <v>5.63</v>
          </cell>
        </row>
        <row r="137">
          <cell r="D137">
            <v>1.921</v>
          </cell>
        </row>
        <row r="138">
          <cell r="D138">
            <v>3.8650000000000002</v>
          </cell>
        </row>
        <row r="139">
          <cell r="D139">
            <v>9.86</v>
          </cell>
        </row>
        <row r="140">
          <cell r="D140">
            <v>3.5649999999999999</v>
          </cell>
        </row>
        <row r="141">
          <cell r="D141">
            <v>3.4049999999999998</v>
          </cell>
        </row>
        <row r="142">
          <cell r="D142">
            <v>3.9359999999999999</v>
          </cell>
        </row>
        <row r="143">
          <cell r="D143">
            <v>2.36</v>
          </cell>
        </row>
        <row r="144">
          <cell r="D144">
            <v>3.14</v>
          </cell>
        </row>
        <row r="145">
          <cell r="D145">
            <v>3.96</v>
          </cell>
        </row>
        <row r="146">
          <cell r="D146">
            <v>12.585000000000001</v>
          </cell>
        </row>
        <row r="147">
          <cell r="D147">
            <v>5.6950000000000003</v>
          </cell>
        </row>
        <row r="148">
          <cell r="D148">
            <v>11.678000000000001</v>
          </cell>
        </row>
        <row r="149">
          <cell r="D149">
            <v>10.664999999999999</v>
          </cell>
        </row>
        <row r="150">
          <cell r="D150">
            <v>10.984999999999999</v>
          </cell>
        </row>
        <row r="151">
          <cell r="D151">
            <v>5.0250000000000004</v>
          </cell>
        </row>
        <row r="152">
          <cell r="D152">
            <v>4.0750000000000002</v>
          </cell>
        </row>
        <row r="153">
          <cell r="D153">
            <v>16.14</v>
          </cell>
        </row>
        <row r="154">
          <cell r="D154">
            <v>6.2350000000000003</v>
          </cell>
        </row>
        <row r="155">
          <cell r="D155">
            <v>5.6849999999999996</v>
          </cell>
        </row>
        <row r="156">
          <cell r="D156">
            <v>4.0750000000000002</v>
          </cell>
        </row>
        <row r="157">
          <cell r="D157">
            <v>9.2750000000000004</v>
          </cell>
        </row>
        <row r="178">
          <cell r="D178">
            <v>2.75</v>
          </cell>
        </row>
        <row r="179">
          <cell r="D179">
            <v>3.61</v>
          </cell>
        </row>
        <row r="180">
          <cell r="D180">
            <v>1.2749999999999999</v>
          </cell>
        </row>
        <row r="181">
          <cell r="D181">
            <v>1.405</v>
          </cell>
        </row>
        <row r="182">
          <cell r="D182">
            <v>3.48</v>
          </cell>
        </row>
        <row r="183">
          <cell r="D183">
            <v>2.4900000000000002</v>
          </cell>
        </row>
        <row r="184">
          <cell r="D184">
            <v>0</v>
          </cell>
        </row>
        <row r="185">
          <cell r="D185">
            <v>4.0599999999999996</v>
          </cell>
        </row>
        <row r="186">
          <cell r="D186">
            <v>0</v>
          </cell>
        </row>
        <row r="187">
          <cell r="D187">
            <v>4.1399999999999997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10.81</v>
          </cell>
        </row>
        <row r="192">
          <cell r="D192">
            <v>0</v>
          </cell>
        </row>
        <row r="193">
          <cell r="D193">
            <v>9.23</v>
          </cell>
        </row>
        <row r="194">
          <cell r="D194">
            <v>3.4750000000000001</v>
          </cell>
        </row>
        <row r="195">
          <cell r="D195">
            <v>8.6</v>
          </cell>
        </row>
        <row r="196">
          <cell r="D196">
            <v>1.335</v>
          </cell>
        </row>
        <row r="197">
          <cell r="D197">
            <v>4</v>
          </cell>
        </row>
        <row r="199">
          <cell r="D199">
            <v>7.32</v>
          </cell>
        </row>
        <row r="200">
          <cell r="D200">
            <v>2.2549999999999999</v>
          </cell>
        </row>
        <row r="201">
          <cell r="D201">
            <v>2.5</v>
          </cell>
        </row>
        <row r="202">
          <cell r="D202">
            <v>2.0499999999999998</v>
          </cell>
        </row>
        <row r="203">
          <cell r="D203">
            <v>2</v>
          </cell>
        </row>
        <row r="204">
          <cell r="D204">
            <v>3.22</v>
          </cell>
        </row>
        <row r="205">
          <cell r="D205">
            <v>5.2949999999999999</v>
          </cell>
        </row>
        <row r="206">
          <cell r="D206">
            <v>1.2849999999999999</v>
          </cell>
        </row>
        <row r="207">
          <cell r="D207">
            <v>2.5049999999999999</v>
          </cell>
        </row>
        <row r="208">
          <cell r="D208">
            <v>4.0949999999999998</v>
          </cell>
        </row>
        <row r="209">
          <cell r="D209">
            <v>2.1219999999999999</v>
          </cell>
        </row>
        <row r="210">
          <cell r="D210">
            <v>0</v>
          </cell>
        </row>
        <row r="211">
          <cell r="D211">
            <v>5.78</v>
          </cell>
        </row>
        <row r="212">
          <cell r="D212">
            <v>4.1269999999999998</v>
          </cell>
        </row>
        <row r="213">
          <cell r="D213">
            <v>5.0149999999999997</v>
          </cell>
        </row>
        <row r="214">
          <cell r="D214">
            <v>1.7150000000000001</v>
          </cell>
        </row>
        <row r="215">
          <cell r="D215">
            <v>9.6</v>
          </cell>
        </row>
        <row r="236">
          <cell r="D236">
            <v>0</v>
          </cell>
        </row>
        <row r="237">
          <cell r="D237">
            <v>13.795</v>
          </cell>
        </row>
        <row r="238">
          <cell r="D238">
            <v>0</v>
          </cell>
        </row>
        <row r="239">
          <cell r="D239">
            <v>6.7649999999999997</v>
          </cell>
        </row>
        <row r="241">
          <cell r="D241">
            <v>10.455</v>
          </cell>
        </row>
        <row r="242">
          <cell r="D242">
            <v>9.3000000000000007</v>
          </cell>
        </row>
        <row r="243">
          <cell r="D243">
            <v>15.535</v>
          </cell>
        </row>
        <row r="244">
          <cell r="D244">
            <v>8.2750000000000004</v>
          </cell>
        </row>
        <row r="245">
          <cell r="D245">
            <v>16.625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15.96</v>
          </cell>
        </row>
        <row r="250">
          <cell r="D250">
            <v>12.455</v>
          </cell>
        </row>
        <row r="251">
          <cell r="D251">
            <v>3.96</v>
          </cell>
        </row>
        <row r="252">
          <cell r="D252">
            <v>0</v>
          </cell>
        </row>
        <row r="253">
          <cell r="D253">
            <v>4.6120000000000001</v>
          </cell>
        </row>
        <row r="254">
          <cell r="D254">
            <v>0</v>
          </cell>
        </row>
        <row r="255">
          <cell r="D255">
            <v>11.1</v>
          </cell>
        </row>
        <row r="256">
          <cell r="D256">
            <v>11.95</v>
          </cell>
        </row>
        <row r="257">
          <cell r="D257">
            <v>18.616</v>
          </cell>
        </row>
        <row r="258">
          <cell r="D258">
            <v>7.14</v>
          </cell>
        </row>
        <row r="259">
          <cell r="D259">
            <v>2.335</v>
          </cell>
        </row>
        <row r="260">
          <cell r="D260">
            <v>0</v>
          </cell>
        </row>
        <row r="261">
          <cell r="D261">
            <v>4.2880000000000003</v>
          </cell>
        </row>
        <row r="262">
          <cell r="D262">
            <v>0</v>
          </cell>
        </row>
        <row r="263">
          <cell r="D263">
            <v>24.605</v>
          </cell>
        </row>
        <row r="264">
          <cell r="D264">
            <v>0</v>
          </cell>
        </row>
        <row r="265">
          <cell r="D265">
            <v>18.420000000000002</v>
          </cell>
        </row>
        <row r="266">
          <cell r="D266">
            <v>0</v>
          </cell>
        </row>
        <row r="267">
          <cell r="D267">
            <v>6.8140000000000001</v>
          </cell>
        </row>
        <row r="268">
          <cell r="D268">
            <v>4.5170000000000003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94">
          <cell r="D294">
            <v>14.27</v>
          </cell>
        </row>
        <row r="295">
          <cell r="D295">
            <v>9.4749999999999996</v>
          </cell>
        </row>
        <row r="296">
          <cell r="D296">
            <v>22.61</v>
          </cell>
        </row>
        <row r="297">
          <cell r="D297">
            <v>20.172000000000001</v>
          </cell>
        </row>
        <row r="298">
          <cell r="D298">
            <v>17.489999999999998</v>
          </cell>
        </row>
        <row r="299">
          <cell r="D299">
            <v>36.835999999999999</v>
          </cell>
        </row>
        <row r="300">
          <cell r="D300">
            <v>0</v>
          </cell>
        </row>
        <row r="301">
          <cell r="D301">
            <v>8.1270000000000007</v>
          </cell>
        </row>
        <row r="302">
          <cell r="D302">
            <v>20.234999999999999</v>
          </cell>
        </row>
        <row r="303">
          <cell r="D303">
            <v>20.375</v>
          </cell>
        </row>
        <row r="304">
          <cell r="D304">
            <v>20.375</v>
          </cell>
        </row>
        <row r="305">
          <cell r="D305">
            <v>8.173</v>
          </cell>
        </row>
        <row r="320">
          <cell r="D320">
            <v>22.61</v>
          </cell>
        </row>
        <row r="322">
          <cell r="D322">
            <v>23.5</v>
          </cell>
        </row>
        <row r="323">
          <cell r="D323">
            <v>9.3000000000000007</v>
          </cell>
        </row>
        <row r="324">
          <cell r="D324">
            <v>21.45</v>
          </cell>
        </row>
        <row r="326">
          <cell r="D326">
            <v>15.734999999999999</v>
          </cell>
        </row>
        <row r="328">
          <cell r="D328">
            <v>29.925000000000001</v>
          </cell>
        </row>
        <row r="330">
          <cell r="D330">
            <v>14.885</v>
          </cell>
        </row>
        <row r="352">
          <cell r="D352">
            <v>0</v>
          </cell>
        </row>
        <row r="353">
          <cell r="D353">
            <v>1.8049999999999999</v>
          </cell>
        </row>
        <row r="354">
          <cell r="D354">
            <v>0</v>
          </cell>
        </row>
        <row r="355">
          <cell r="D355">
            <v>0.69499999999999995</v>
          </cell>
        </row>
        <row r="356">
          <cell r="D356">
            <v>0</v>
          </cell>
        </row>
        <row r="357">
          <cell r="D357">
            <v>1.9850000000000001</v>
          </cell>
        </row>
        <row r="358">
          <cell r="D358">
            <v>0</v>
          </cell>
        </row>
        <row r="359">
          <cell r="D359">
            <v>3.3849999999999998</v>
          </cell>
        </row>
        <row r="360">
          <cell r="D360">
            <v>0</v>
          </cell>
        </row>
        <row r="361">
          <cell r="D361">
            <v>1.3759999999999999</v>
          </cell>
        </row>
        <row r="362">
          <cell r="D362">
            <v>0</v>
          </cell>
        </row>
        <row r="363">
          <cell r="D363">
            <v>1.28</v>
          </cell>
        </row>
        <row r="378">
          <cell r="D378">
            <v>0</v>
          </cell>
        </row>
        <row r="379">
          <cell r="D379">
            <v>1.9950000000000001</v>
          </cell>
        </row>
        <row r="380">
          <cell r="D380">
            <v>0</v>
          </cell>
        </row>
        <row r="381">
          <cell r="D381">
            <v>1.855</v>
          </cell>
        </row>
        <row r="382">
          <cell r="D382">
            <v>0</v>
          </cell>
        </row>
        <row r="383">
          <cell r="D383">
            <v>1.0580000000000001</v>
          </cell>
        </row>
        <row r="384">
          <cell r="D384">
            <v>0</v>
          </cell>
        </row>
        <row r="385">
          <cell r="D385">
            <v>0.57999999999999996</v>
          </cell>
        </row>
        <row r="386">
          <cell r="D386">
            <v>0</v>
          </cell>
        </row>
        <row r="387">
          <cell r="D387">
            <v>9.3000000000000007</v>
          </cell>
        </row>
        <row r="388">
          <cell r="D388">
            <v>0</v>
          </cell>
        </row>
        <row r="389">
          <cell r="D389">
            <v>1.2050000000000001</v>
          </cell>
        </row>
      </sheetData>
      <sheetData sheetId="1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  <sheetName val="Sheet1"/>
    </sheetNames>
    <sheetDataSet>
      <sheetData sheetId="0" refreshError="1"/>
      <sheetData sheetId="1" refreshError="1"/>
      <sheetData sheetId="2" refreshError="1"/>
      <sheetData sheetId="3">
        <row r="43">
          <cell r="AK43">
            <v>47.92</v>
          </cell>
        </row>
        <row r="44">
          <cell r="AK44">
            <v>41.97</v>
          </cell>
        </row>
        <row r="45">
          <cell r="AK45">
            <v>32.04</v>
          </cell>
        </row>
        <row r="46">
          <cell r="AK46">
            <v>64.48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  <sheetName val="Sheet1"/>
    </sheetNames>
    <sheetDataSet>
      <sheetData sheetId="0" refreshError="1"/>
      <sheetData sheetId="1" refreshError="1"/>
      <sheetData sheetId="2" refreshError="1"/>
      <sheetData sheetId="3">
        <row r="44">
          <cell r="AK44">
            <v>127.25666666666652</v>
          </cell>
        </row>
        <row r="45">
          <cell r="AK45">
            <v>122.229</v>
          </cell>
        </row>
        <row r="46">
          <cell r="AK46">
            <v>19.38</v>
          </cell>
        </row>
        <row r="47">
          <cell r="AK47">
            <v>330.15833333333308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</sheetNames>
    <sheetDataSet>
      <sheetData sheetId="0" refreshError="1"/>
      <sheetData sheetId="1" refreshError="1"/>
      <sheetData sheetId="2" refreshError="1"/>
      <sheetData sheetId="3">
        <row r="43">
          <cell r="AK43">
            <v>65.47</v>
          </cell>
        </row>
        <row r="44">
          <cell r="AK44">
            <v>35.449999999999996</v>
          </cell>
        </row>
        <row r="45">
          <cell r="AK45">
            <v>34.51</v>
          </cell>
        </row>
        <row r="46">
          <cell r="AK46">
            <v>78.81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  <sheetName val="Sheet1"/>
    </sheetNames>
    <sheetDataSet>
      <sheetData sheetId="0" refreshError="1"/>
      <sheetData sheetId="1" refreshError="1"/>
      <sheetData sheetId="2" refreshError="1"/>
      <sheetData sheetId="3">
        <row r="47">
          <cell r="AK47">
            <v>51.18</v>
          </cell>
        </row>
        <row r="48">
          <cell r="AK48">
            <v>54.010000000000005</v>
          </cell>
        </row>
        <row r="49">
          <cell r="AK49">
            <v>189.11</v>
          </cell>
        </row>
        <row r="50">
          <cell r="AK50">
            <v>43.28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  <sheetName val="Sheet1"/>
    </sheetNames>
    <sheetDataSet>
      <sheetData sheetId="0" refreshError="1"/>
      <sheetData sheetId="1" refreshError="1"/>
      <sheetData sheetId="2" refreshError="1"/>
      <sheetData sheetId="3">
        <row r="46">
          <cell r="AK46">
            <v>30.869999999999997</v>
          </cell>
        </row>
        <row r="47">
          <cell r="AK47">
            <v>31.79</v>
          </cell>
        </row>
        <row r="48">
          <cell r="AK48">
            <v>15.68</v>
          </cell>
        </row>
        <row r="49">
          <cell r="AK49">
            <v>131.72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incidentes"/>
      <sheetName val="Grafico accidentes"/>
    </sheetNames>
    <sheetDataSet>
      <sheetData sheetId="0" refreshError="1"/>
      <sheetData sheetId="1" refreshError="1"/>
      <sheetData sheetId="2" refreshError="1"/>
      <sheetData sheetId="3">
        <row r="47">
          <cell r="AK47">
            <v>50.730000000000004</v>
          </cell>
        </row>
        <row r="48">
          <cell r="AK48">
            <v>40.72</v>
          </cell>
        </row>
        <row r="49">
          <cell r="AK49">
            <v>20</v>
          </cell>
        </row>
        <row r="50">
          <cell r="AK50">
            <v>185.39999999999998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crap Tiromat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H8">
            <v>110</v>
          </cell>
          <cell r="I8">
            <v>475</v>
          </cell>
          <cell r="J8">
            <v>1200</v>
          </cell>
          <cell r="K8">
            <v>0</v>
          </cell>
          <cell r="L8">
            <v>665</v>
          </cell>
          <cell r="M8">
            <v>1750</v>
          </cell>
          <cell r="N8">
            <v>2790</v>
          </cell>
          <cell r="O8">
            <v>1750</v>
          </cell>
          <cell r="P8">
            <v>2790</v>
          </cell>
          <cell r="Q8">
            <v>250</v>
          </cell>
          <cell r="R8">
            <v>0</v>
          </cell>
          <cell r="S8">
            <v>0</v>
          </cell>
          <cell r="T8">
            <v>610</v>
          </cell>
          <cell r="U8">
            <v>715</v>
          </cell>
          <cell r="V8">
            <v>715</v>
          </cell>
          <cell r="W8">
            <v>1769</v>
          </cell>
          <cell r="X8">
            <v>0</v>
          </cell>
          <cell r="Y8">
            <v>1700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Mejoramiento Continuo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crap Tiroma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386</v>
          </cell>
          <cell r="M8">
            <v>1020</v>
          </cell>
          <cell r="N8">
            <v>75</v>
          </cell>
          <cell r="O8">
            <v>1020</v>
          </cell>
          <cell r="P8">
            <v>75</v>
          </cell>
          <cell r="Q8">
            <v>1559</v>
          </cell>
          <cell r="R8">
            <v>1800</v>
          </cell>
          <cell r="S8">
            <v>0</v>
          </cell>
          <cell r="T8">
            <v>6290</v>
          </cell>
          <cell r="U8">
            <v>510</v>
          </cell>
          <cell r="V8">
            <v>510</v>
          </cell>
          <cell r="W8">
            <v>230</v>
          </cell>
          <cell r="X8">
            <v>6290</v>
          </cell>
          <cell r="Y8">
            <v>510</v>
          </cell>
          <cell r="Z8">
            <v>4600</v>
          </cell>
          <cell r="AA8">
            <v>230</v>
          </cell>
          <cell r="AB8">
            <v>10456</v>
          </cell>
          <cell r="AC8">
            <v>840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crap Tiromat"/>
    </sheetNames>
    <sheetDataSet>
      <sheetData sheetId="0" refreshError="1"/>
      <sheetData sheetId="1" refreshError="1"/>
      <sheetData sheetId="2" refreshError="1"/>
      <sheetData sheetId="3">
        <row r="8">
          <cell r="H8">
            <v>260</v>
          </cell>
          <cell r="I8">
            <v>1385</v>
          </cell>
          <cell r="J8">
            <v>1865</v>
          </cell>
          <cell r="K8">
            <v>965</v>
          </cell>
          <cell r="L8">
            <v>2085</v>
          </cell>
          <cell r="M8">
            <v>1350</v>
          </cell>
          <cell r="N8">
            <v>323</v>
          </cell>
          <cell r="O8">
            <v>1350</v>
          </cell>
          <cell r="P8">
            <v>323</v>
          </cell>
          <cell r="Q8">
            <v>810</v>
          </cell>
          <cell r="R8">
            <v>2430</v>
          </cell>
          <cell r="S8">
            <v>0</v>
          </cell>
          <cell r="T8">
            <v>100</v>
          </cell>
          <cell r="U8">
            <v>1322</v>
          </cell>
          <cell r="V8">
            <v>1322</v>
          </cell>
          <cell r="W8">
            <v>800</v>
          </cell>
          <cell r="X8">
            <v>0</v>
          </cell>
          <cell r="Y8">
            <v>4600</v>
          </cell>
          <cell r="Z8">
            <v>230</v>
          </cell>
          <cell r="AA8">
            <v>57</v>
          </cell>
          <cell r="AB8">
            <v>50</v>
          </cell>
          <cell r="AC8">
            <v>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8">
          <cell r="H8">
            <v>585</v>
          </cell>
          <cell r="I8">
            <v>430</v>
          </cell>
          <cell r="J8">
            <v>480</v>
          </cell>
          <cell r="K8">
            <v>500</v>
          </cell>
          <cell r="L8">
            <v>2095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M9">
            <v>1590</v>
          </cell>
          <cell r="N9">
            <v>1930</v>
          </cell>
          <cell r="O9">
            <v>2120</v>
          </cell>
          <cell r="P9">
            <v>835</v>
          </cell>
          <cell r="Q9">
            <v>1590</v>
          </cell>
          <cell r="R9">
            <v>835</v>
          </cell>
          <cell r="S9">
            <v>1590</v>
          </cell>
          <cell r="T9">
            <v>1930</v>
          </cell>
          <cell r="U9">
            <v>820</v>
          </cell>
          <cell r="V9">
            <v>1930</v>
          </cell>
          <cell r="W9">
            <v>1860</v>
          </cell>
          <cell r="X9">
            <v>820</v>
          </cell>
          <cell r="Y9">
            <v>1019</v>
          </cell>
          <cell r="Z9">
            <v>1890</v>
          </cell>
          <cell r="AA9">
            <v>3400</v>
          </cell>
          <cell r="AB9">
            <v>336</v>
          </cell>
          <cell r="AC9">
            <v>307.95999999999998</v>
          </cell>
          <cell r="AD9">
            <v>1850</v>
          </cell>
          <cell r="AE9">
            <v>1860</v>
          </cell>
          <cell r="AF9">
            <v>336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80-20"/>
      <sheetName val="Cantidades"/>
      <sheetName val="Indicador X Op"/>
      <sheetName val="Pivote"/>
      <sheetName val="Grafico"/>
      <sheetName val="Cambios realizados"/>
      <sheetName val="Estandares"/>
      <sheetName val="Sheet1"/>
    </sheetNames>
    <sheetDataSet>
      <sheetData sheetId="0">
        <row r="27">
          <cell r="F27">
            <v>40182</v>
          </cell>
          <cell r="J27">
            <v>43</v>
          </cell>
        </row>
        <row r="28">
          <cell r="F28">
            <v>40182</v>
          </cell>
          <cell r="J28">
            <v>40</v>
          </cell>
        </row>
        <row r="29">
          <cell r="F29">
            <v>40182</v>
          </cell>
          <cell r="J29">
            <v>2</v>
          </cell>
        </row>
        <row r="30">
          <cell r="F30">
            <v>40182</v>
          </cell>
          <cell r="J30">
            <v>0.5</v>
          </cell>
        </row>
        <row r="31">
          <cell r="F31">
            <v>40182</v>
          </cell>
          <cell r="J31">
            <v>52</v>
          </cell>
        </row>
        <row r="32">
          <cell r="F32">
            <v>40182</v>
          </cell>
          <cell r="J32">
            <v>12</v>
          </cell>
        </row>
        <row r="33">
          <cell r="F33">
            <v>40182</v>
          </cell>
        </row>
        <row r="34">
          <cell r="F34">
            <v>40182</v>
          </cell>
          <cell r="J34">
            <v>45</v>
          </cell>
        </row>
        <row r="35">
          <cell r="F35">
            <v>40182</v>
          </cell>
        </row>
        <row r="36">
          <cell r="F36">
            <v>40182</v>
          </cell>
          <cell r="J36">
            <v>12.2</v>
          </cell>
        </row>
        <row r="37">
          <cell r="F37">
            <v>40182</v>
          </cell>
        </row>
        <row r="38">
          <cell r="F38">
            <v>40182</v>
          </cell>
          <cell r="J38">
            <v>85</v>
          </cell>
        </row>
        <row r="39">
          <cell r="F39">
            <v>40182</v>
          </cell>
          <cell r="J39">
            <v>7</v>
          </cell>
        </row>
        <row r="40">
          <cell r="F40">
            <v>40183</v>
          </cell>
          <cell r="J40">
            <v>13</v>
          </cell>
        </row>
        <row r="41">
          <cell r="F41">
            <v>40183</v>
          </cell>
          <cell r="J41">
            <v>78</v>
          </cell>
        </row>
        <row r="42">
          <cell r="F42">
            <v>40183</v>
          </cell>
        </row>
        <row r="43">
          <cell r="F43">
            <v>40183</v>
          </cell>
          <cell r="J43">
            <v>52</v>
          </cell>
        </row>
        <row r="44">
          <cell r="F44">
            <v>40183</v>
          </cell>
        </row>
        <row r="45">
          <cell r="F45">
            <v>40183</v>
          </cell>
          <cell r="J45">
            <v>3</v>
          </cell>
        </row>
        <row r="46">
          <cell r="F46">
            <v>40183</v>
          </cell>
        </row>
        <row r="47">
          <cell r="F47">
            <v>40183</v>
          </cell>
          <cell r="J47">
            <v>18.5</v>
          </cell>
        </row>
        <row r="48">
          <cell r="F48">
            <v>40183</v>
          </cell>
          <cell r="J48">
            <v>42</v>
          </cell>
        </row>
        <row r="49">
          <cell r="F49">
            <v>40183</v>
          </cell>
        </row>
        <row r="50">
          <cell r="F50">
            <v>40183</v>
          </cell>
          <cell r="J50">
            <v>2</v>
          </cell>
        </row>
        <row r="51">
          <cell r="F51">
            <v>40183</v>
          </cell>
          <cell r="J51">
            <v>2</v>
          </cell>
        </row>
        <row r="52">
          <cell r="F52">
            <v>40183</v>
          </cell>
          <cell r="J52">
            <v>27.3</v>
          </cell>
        </row>
        <row r="53">
          <cell r="F53">
            <v>40183</v>
          </cell>
          <cell r="J53">
            <v>6</v>
          </cell>
        </row>
        <row r="54">
          <cell r="F54">
            <v>40183</v>
          </cell>
        </row>
        <row r="55">
          <cell r="F55">
            <v>40183</v>
          </cell>
          <cell r="J55">
            <v>26.8</v>
          </cell>
        </row>
        <row r="56">
          <cell r="F56">
            <v>40183</v>
          </cell>
        </row>
        <row r="57">
          <cell r="F57">
            <v>40183</v>
          </cell>
        </row>
        <row r="58">
          <cell r="F58">
            <v>40184</v>
          </cell>
          <cell r="J58">
            <v>8</v>
          </cell>
        </row>
        <row r="59">
          <cell r="F59">
            <v>40184</v>
          </cell>
          <cell r="J59">
            <v>2</v>
          </cell>
        </row>
        <row r="60">
          <cell r="F60">
            <v>40184</v>
          </cell>
          <cell r="J60">
            <v>23</v>
          </cell>
        </row>
        <row r="61">
          <cell r="F61">
            <v>40184</v>
          </cell>
        </row>
        <row r="62">
          <cell r="F62">
            <v>40184</v>
          </cell>
          <cell r="J62">
            <v>45</v>
          </cell>
        </row>
        <row r="63">
          <cell r="F63">
            <v>40184</v>
          </cell>
        </row>
        <row r="64">
          <cell r="F64">
            <v>40184</v>
          </cell>
          <cell r="J64">
            <v>21</v>
          </cell>
        </row>
        <row r="65">
          <cell r="F65">
            <v>40184</v>
          </cell>
          <cell r="J65">
            <v>8</v>
          </cell>
        </row>
        <row r="66">
          <cell r="F66">
            <v>40184</v>
          </cell>
          <cell r="J66">
            <v>7</v>
          </cell>
        </row>
        <row r="67">
          <cell r="F67">
            <v>40184</v>
          </cell>
          <cell r="J67">
            <v>6.2</v>
          </cell>
        </row>
        <row r="68">
          <cell r="F68">
            <v>40184</v>
          </cell>
        </row>
        <row r="69">
          <cell r="F69">
            <v>40185</v>
          </cell>
          <cell r="J69">
            <v>48</v>
          </cell>
        </row>
        <row r="70">
          <cell r="F70">
            <v>40185</v>
          </cell>
        </row>
        <row r="71">
          <cell r="F71">
            <v>40185</v>
          </cell>
          <cell r="J71">
            <v>12</v>
          </cell>
        </row>
        <row r="72">
          <cell r="F72">
            <v>40185</v>
          </cell>
          <cell r="J72">
            <v>2</v>
          </cell>
        </row>
        <row r="73">
          <cell r="F73">
            <v>40185</v>
          </cell>
        </row>
        <row r="74">
          <cell r="F74">
            <v>40185</v>
          </cell>
          <cell r="J74">
            <v>36</v>
          </cell>
        </row>
        <row r="75">
          <cell r="F75">
            <v>40185</v>
          </cell>
        </row>
        <row r="76">
          <cell r="F76">
            <v>40185</v>
          </cell>
          <cell r="J76">
            <v>73</v>
          </cell>
        </row>
        <row r="77">
          <cell r="F77">
            <v>40185</v>
          </cell>
          <cell r="J77">
            <v>11</v>
          </cell>
        </row>
        <row r="78">
          <cell r="F78">
            <v>40185</v>
          </cell>
        </row>
        <row r="79">
          <cell r="F79">
            <v>40185</v>
          </cell>
          <cell r="J79">
            <v>2</v>
          </cell>
        </row>
        <row r="80">
          <cell r="F80">
            <v>40185</v>
          </cell>
          <cell r="J80">
            <v>7</v>
          </cell>
        </row>
        <row r="81">
          <cell r="F81">
            <v>40185</v>
          </cell>
          <cell r="J81">
            <v>5.4</v>
          </cell>
        </row>
        <row r="82">
          <cell r="F82">
            <v>40185</v>
          </cell>
          <cell r="J82">
            <v>45</v>
          </cell>
        </row>
        <row r="83">
          <cell r="F83">
            <v>40185</v>
          </cell>
          <cell r="J83">
            <v>2</v>
          </cell>
        </row>
        <row r="84">
          <cell r="F84">
            <v>40185</v>
          </cell>
        </row>
        <row r="85">
          <cell r="F85">
            <v>40185</v>
          </cell>
          <cell r="J85">
            <v>7</v>
          </cell>
        </row>
        <row r="86">
          <cell r="F86">
            <v>40185</v>
          </cell>
          <cell r="J86">
            <v>3</v>
          </cell>
        </row>
        <row r="87">
          <cell r="F87">
            <v>40186</v>
          </cell>
          <cell r="J87">
            <v>8</v>
          </cell>
        </row>
        <row r="88">
          <cell r="F88">
            <v>40186</v>
          </cell>
          <cell r="J88">
            <v>3</v>
          </cell>
        </row>
        <row r="89">
          <cell r="F89">
            <v>40186</v>
          </cell>
        </row>
        <row r="90">
          <cell r="F90">
            <v>40186</v>
          </cell>
          <cell r="J90">
            <v>8</v>
          </cell>
        </row>
        <row r="91">
          <cell r="F91">
            <v>40186</v>
          </cell>
          <cell r="J91">
            <v>12</v>
          </cell>
        </row>
        <row r="92">
          <cell r="F92">
            <v>40186</v>
          </cell>
          <cell r="J92">
            <v>49</v>
          </cell>
        </row>
        <row r="93">
          <cell r="F93">
            <v>40186</v>
          </cell>
          <cell r="J93">
            <v>14</v>
          </cell>
        </row>
        <row r="94">
          <cell r="F94">
            <v>40186</v>
          </cell>
          <cell r="J94">
            <v>10</v>
          </cell>
        </row>
        <row r="95">
          <cell r="F95">
            <v>40186</v>
          </cell>
          <cell r="J95">
            <v>9</v>
          </cell>
        </row>
        <row r="96">
          <cell r="F96">
            <v>40186</v>
          </cell>
          <cell r="J96">
            <v>30</v>
          </cell>
        </row>
        <row r="97">
          <cell r="F97">
            <v>40186</v>
          </cell>
        </row>
        <row r="98">
          <cell r="F98">
            <v>40186</v>
          </cell>
          <cell r="J98">
            <v>19.600000000000001</v>
          </cell>
        </row>
        <row r="99">
          <cell r="F99">
            <v>40187</v>
          </cell>
          <cell r="J99">
            <v>2</v>
          </cell>
        </row>
        <row r="100">
          <cell r="F100">
            <v>40187</v>
          </cell>
          <cell r="J100">
            <v>11</v>
          </cell>
        </row>
        <row r="101">
          <cell r="F101">
            <v>40187</v>
          </cell>
          <cell r="J101">
            <v>34</v>
          </cell>
        </row>
        <row r="102">
          <cell r="F102">
            <v>40187</v>
          </cell>
        </row>
        <row r="103">
          <cell r="F103">
            <v>40187</v>
          </cell>
          <cell r="J103">
            <v>27</v>
          </cell>
        </row>
        <row r="104">
          <cell r="F104">
            <v>40187</v>
          </cell>
          <cell r="J104">
            <v>8</v>
          </cell>
        </row>
        <row r="105">
          <cell r="F105">
            <v>40187</v>
          </cell>
        </row>
        <row r="106">
          <cell r="F106">
            <v>40187</v>
          </cell>
        </row>
        <row r="107">
          <cell r="F107">
            <v>40187</v>
          </cell>
        </row>
        <row r="108">
          <cell r="F108">
            <v>40187</v>
          </cell>
        </row>
        <row r="109">
          <cell r="F109">
            <v>40187</v>
          </cell>
        </row>
        <row r="110">
          <cell r="F110">
            <v>40187</v>
          </cell>
        </row>
        <row r="111">
          <cell r="F111">
            <v>40187</v>
          </cell>
          <cell r="J111">
            <v>63</v>
          </cell>
        </row>
        <row r="112">
          <cell r="F112">
            <v>40189</v>
          </cell>
          <cell r="J112">
            <v>26</v>
          </cell>
        </row>
        <row r="113">
          <cell r="F113">
            <v>40189</v>
          </cell>
          <cell r="J113">
            <v>32</v>
          </cell>
        </row>
        <row r="114">
          <cell r="F114">
            <v>40189</v>
          </cell>
          <cell r="J114">
            <v>44</v>
          </cell>
        </row>
        <row r="115">
          <cell r="F115">
            <v>40189</v>
          </cell>
          <cell r="J115">
            <v>22</v>
          </cell>
        </row>
        <row r="116">
          <cell r="F116">
            <v>40189</v>
          </cell>
          <cell r="J116">
            <v>12</v>
          </cell>
        </row>
        <row r="117">
          <cell r="F117">
            <v>40189</v>
          </cell>
          <cell r="J117">
            <v>24.6</v>
          </cell>
        </row>
        <row r="118">
          <cell r="F118">
            <v>40189</v>
          </cell>
          <cell r="J118">
            <v>30</v>
          </cell>
        </row>
        <row r="119">
          <cell r="F119">
            <v>40189</v>
          </cell>
          <cell r="J119">
            <v>29</v>
          </cell>
        </row>
        <row r="120">
          <cell r="F120">
            <v>40189</v>
          </cell>
        </row>
        <row r="121">
          <cell r="F121">
            <v>40189</v>
          </cell>
          <cell r="J121">
            <v>4</v>
          </cell>
        </row>
        <row r="122">
          <cell r="F122">
            <v>40189</v>
          </cell>
          <cell r="J122">
            <v>7</v>
          </cell>
        </row>
        <row r="123">
          <cell r="F123">
            <v>40190</v>
          </cell>
          <cell r="J123">
            <v>13</v>
          </cell>
        </row>
        <row r="124">
          <cell r="F124">
            <v>40190</v>
          </cell>
          <cell r="J124">
            <v>15</v>
          </cell>
        </row>
        <row r="125">
          <cell r="F125">
            <v>40190</v>
          </cell>
          <cell r="J125">
            <v>50</v>
          </cell>
        </row>
        <row r="126">
          <cell r="F126">
            <v>40190</v>
          </cell>
          <cell r="J126">
            <v>28</v>
          </cell>
        </row>
        <row r="127">
          <cell r="F127">
            <v>40190</v>
          </cell>
          <cell r="J127">
            <v>4</v>
          </cell>
        </row>
        <row r="128">
          <cell r="F128">
            <v>40190</v>
          </cell>
        </row>
        <row r="129">
          <cell r="F129">
            <v>40190</v>
          </cell>
        </row>
        <row r="130">
          <cell r="F130">
            <v>40190</v>
          </cell>
          <cell r="J130">
            <v>3</v>
          </cell>
        </row>
        <row r="131">
          <cell r="F131">
            <v>40190</v>
          </cell>
          <cell r="J131">
            <v>7.4</v>
          </cell>
        </row>
        <row r="132">
          <cell r="F132">
            <v>40190</v>
          </cell>
          <cell r="J132">
            <v>52</v>
          </cell>
        </row>
        <row r="133">
          <cell r="F133">
            <v>40190</v>
          </cell>
        </row>
        <row r="134">
          <cell r="F134">
            <v>40190</v>
          </cell>
          <cell r="J134">
            <v>4</v>
          </cell>
        </row>
        <row r="135">
          <cell r="F135">
            <v>40190</v>
          </cell>
          <cell r="J135">
            <v>2</v>
          </cell>
        </row>
        <row r="136">
          <cell r="F136">
            <v>40190</v>
          </cell>
        </row>
        <row r="137">
          <cell r="F137">
            <v>40190</v>
          </cell>
          <cell r="J137">
            <v>2</v>
          </cell>
        </row>
        <row r="138">
          <cell r="F138">
            <v>40190</v>
          </cell>
          <cell r="J138">
            <v>28.6</v>
          </cell>
        </row>
        <row r="139">
          <cell r="F139">
            <v>40190</v>
          </cell>
          <cell r="J139">
            <v>7</v>
          </cell>
        </row>
        <row r="140">
          <cell r="F140">
            <v>40191</v>
          </cell>
          <cell r="J140">
            <v>28</v>
          </cell>
        </row>
        <row r="141">
          <cell r="F141">
            <v>40191</v>
          </cell>
          <cell r="J141">
            <v>25</v>
          </cell>
        </row>
        <row r="142">
          <cell r="F142">
            <v>40191</v>
          </cell>
        </row>
        <row r="143">
          <cell r="F143">
            <v>40191</v>
          </cell>
        </row>
        <row r="144">
          <cell r="F144">
            <v>40191</v>
          </cell>
          <cell r="J144">
            <v>42</v>
          </cell>
        </row>
        <row r="145">
          <cell r="F145">
            <v>40191</v>
          </cell>
          <cell r="J145">
            <v>47</v>
          </cell>
        </row>
        <row r="146">
          <cell r="F146">
            <v>40191</v>
          </cell>
          <cell r="J146">
            <v>5</v>
          </cell>
        </row>
        <row r="147">
          <cell r="F147">
            <v>40191</v>
          </cell>
          <cell r="J147">
            <v>18.600000000000001</v>
          </cell>
        </row>
        <row r="148">
          <cell r="F148">
            <v>40191</v>
          </cell>
          <cell r="J148">
            <v>13.6</v>
          </cell>
        </row>
        <row r="149">
          <cell r="F149">
            <v>40191</v>
          </cell>
          <cell r="J149">
            <v>37.200000000000003</v>
          </cell>
        </row>
        <row r="150">
          <cell r="F150">
            <v>40191</v>
          </cell>
        </row>
        <row r="151">
          <cell r="F151">
            <v>40191</v>
          </cell>
        </row>
        <row r="152">
          <cell r="F152">
            <v>40192</v>
          </cell>
          <cell r="J152">
            <v>16</v>
          </cell>
        </row>
        <row r="153">
          <cell r="F153">
            <v>40192</v>
          </cell>
        </row>
        <row r="154">
          <cell r="F154">
            <v>40192</v>
          </cell>
          <cell r="J154">
            <v>2</v>
          </cell>
        </row>
        <row r="155">
          <cell r="F155">
            <v>40192</v>
          </cell>
          <cell r="J155">
            <v>2</v>
          </cell>
        </row>
        <row r="156">
          <cell r="F156">
            <v>40192</v>
          </cell>
          <cell r="J156">
            <v>55</v>
          </cell>
        </row>
        <row r="157">
          <cell r="F157">
            <v>40192</v>
          </cell>
          <cell r="J157">
            <v>9.1999999999999993</v>
          </cell>
        </row>
        <row r="158">
          <cell r="F158">
            <v>40192</v>
          </cell>
          <cell r="J158">
            <v>8</v>
          </cell>
        </row>
        <row r="159">
          <cell r="F159">
            <v>40192</v>
          </cell>
          <cell r="J159">
            <v>15</v>
          </cell>
        </row>
        <row r="160">
          <cell r="F160">
            <v>40192</v>
          </cell>
          <cell r="J160">
            <v>4</v>
          </cell>
        </row>
        <row r="161">
          <cell r="F161">
            <v>40192</v>
          </cell>
          <cell r="J161">
            <v>30</v>
          </cell>
        </row>
        <row r="162">
          <cell r="F162">
            <v>40192</v>
          </cell>
        </row>
        <row r="163">
          <cell r="F163">
            <v>40192</v>
          </cell>
          <cell r="J163">
            <v>21</v>
          </cell>
        </row>
        <row r="164">
          <cell r="F164">
            <v>40192</v>
          </cell>
        </row>
        <row r="165">
          <cell r="F165">
            <v>40192</v>
          </cell>
        </row>
        <row r="166">
          <cell r="F166">
            <v>40193</v>
          </cell>
          <cell r="J166">
            <v>13</v>
          </cell>
        </row>
        <row r="167">
          <cell r="F167">
            <v>40193</v>
          </cell>
        </row>
        <row r="168">
          <cell r="F168">
            <v>40193</v>
          </cell>
          <cell r="J168">
            <v>12</v>
          </cell>
        </row>
        <row r="169">
          <cell r="F169">
            <v>40193</v>
          </cell>
          <cell r="J169">
            <v>16</v>
          </cell>
        </row>
        <row r="170">
          <cell r="F170">
            <v>40193</v>
          </cell>
          <cell r="J170">
            <v>20</v>
          </cell>
        </row>
        <row r="171">
          <cell r="F171">
            <v>40193</v>
          </cell>
          <cell r="J171">
            <v>15</v>
          </cell>
        </row>
        <row r="172">
          <cell r="F172">
            <v>40193</v>
          </cell>
          <cell r="J172">
            <v>38</v>
          </cell>
        </row>
        <row r="173">
          <cell r="F173">
            <v>40193</v>
          </cell>
        </row>
        <row r="174">
          <cell r="F174">
            <v>40193</v>
          </cell>
          <cell r="J174">
            <v>16.600000000000001</v>
          </cell>
        </row>
        <row r="175">
          <cell r="F175">
            <v>40193</v>
          </cell>
        </row>
        <row r="176">
          <cell r="F176">
            <v>40193</v>
          </cell>
          <cell r="J176">
            <v>10.199999999999999</v>
          </cell>
        </row>
        <row r="177">
          <cell r="F177">
            <v>40193</v>
          </cell>
          <cell r="J177">
            <v>7</v>
          </cell>
        </row>
        <row r="178">
          <cell r="F178">
            <v>40193</v>
          </cell>
          <cell r="J178">
            <v>25</v>
          </cell>
        </row>
        <row r="179">
          <cell r="F179">
            <v>40193</v>
          </cell>
          <cell r="J179">
            <v>12</v>
          </cell>
        </row>
        <row r="180">
          <cell r="F180">
            <v>40193</v>
          </cell>
          <cell r="J180">
            <v>5</v>
          </cell>
        </row>
        <row r="181">
          <cell r="F181">
            <v>40193</v>
          </cell>
          <cell r="J181">
            <v>20</v>
          </cell>
        </row>
        <row r="182">
          <cell r="F182">
            <v>40193</v>
          </cell>
          <cell r="J182">
            <v>25</v>
          </cell>
        </row>
        <row r="183">
          <cell r="F183">
            <v>40194</v>
          </cell>
        </row>
        <row r="184">
          <cell r="F184">
            <v>40194</v>
          </cell>
          <cell r="J184">
            <v>42</v>
          </cell>
        </row>
        <row r="185">
          <cell r="F185">
            <v>40194</v>
          </cell>
          <cell r="J185">
            <v>16</v>
          </cell>
        </row>
        <row r="186">
          <cell r="F186">
            <v>40194</v>
          </cell>
          <cell r="J186">
            <v>12</v>
          </cell>
        </row>
        <row r="187">
          <cell r="F187">
            <v>40194</v>
          </cell>
          <cell r="J187">
            <v>4</v>
          </cell>
        </row>
        <row r="188">
          <cell r="F188">
            <v>40194</v>
          </cell>
        </row>
        <row r="189">
          <cell r="F189">
            <v>40194</v>
          </cell>
        </row>
        <row r="190">
          <cell r="F190">
            <v>40194</v>
          </cell>
          <cell r="J190">
            <v>10</v>
          </cell>
        </row>
        <row r="191">
          <cell r="F191">
            <v>40194</v>
          </cell>
        </row>
        <row r="192">
          <cell r="F192">
            <v>40194</v>
          </cell>
        </row>
        <row r="193">
          <cell r="F193">
            <v>40194</v>
          </cell>
          <cell r="J193">
            <v>6</v>
          </cell>
        </row>
        <row r="194">
          <cell r="F194">
            <v>40194</v>
          </cell>
        </row>
        <row r="195">
          <cell r="F195">
            <v>40194</v>
          </cell>
          <cell r="J195">
            <v>6</v>
          </cell>
        </row>
        <row r="196">
          <cell r="F196">
            <v>40195</v>
          </cell>
          <cell r="J196">
            <v>29</v>
          </cell>
        </row>
        <row r="197">
          <cell r="F197">
            <v>40195</v>
          </cell>
          <cell r="J197">
            <v>38</v>
          </cell>
        </row>
        <row r="198">
          <cell r="F198">
            <v>40195</v>
          </cell>
          <cell r="J198">
            <v>90</v>
          </cell>
        </row>
        <row r="199">
          <cell r="F199">
            <v>40196</v>
          </cell>
          <cell r="J199">
            <v>14</v>
          </cell>
        </row>
        <row r="200">
          <cell r="F200">
            <v>40196</v>
          </cell>
          <cell r="J200">
            <v>23</v>
          </cell>
        </row>
        <row r="201">
          <cell r="F201">
            <v>40196</v>
          </cell>
          <cell r="J201">
            <v>12</v>
          </cell>
        </row>
        <row r="202">
          <cell r="F202">
            <v>40196</v>
          </cell>
          <cell r="J202">
            <v>68</v>
          </cell>
        </row>
        <row r="203">
          <cell r="F203">
            <v>40196</v>
          </cell>
        </row>
        <row r="204">
          <cell r="F204">
            <v>40196</v>
          </cell>
          <cell r="J204">
            <v>2</v>
          </cell>
        </row>
        <row r="205">
          <cell r="F205">
            <v>40196</v>
          </cell>
        </row>
        <row r="206">
          <cell r="F206">
            <v>40196</v>
          </cell>
          <cell r="J206">
            <v>20.100000000000001</v>
          </cell>
        </row>
        <row r="207">
          <cell r="F207">
            <v>40196</v>
          </cell>
          <cell r="J207">
            <v>17</v>
          </cell>
        </row>
        <row r="208">
          <cell r="F208">
            <v>40196</v>
          </cell>
          <cell r="J208">
            <v>4.8</v>
          </cell>
        </row>
        <row r="209">
          <cell r="F209">
            <v>40196</v>
          </cell>
        </row>
        <row r="210">
          <cell r="F210">
            <v>40196</v>
          </cell>
          <cell r="J210">
            <v>1.8</v>
          </cell>
        </row>
        <row r="211">
          <cell r="F211">
            <v>40196</v>
          </cell>
          <cell r="J211">
            <v>16.2</v>
          </cell>
        </row>
        <row r="212">
          <cell r="F212">
            <v>40196</v>
          </cell>
          <cell r="J212">
            <v>2.08</v>
          </cell>
        </row>
        <row r="213">
          <cell r="F213">
            <v>40196</v>
          </cell>
          <cell r="J213">
            <v>26</v>
          </cell>
        </row>
        <row r="214">
          <cell r="F214">
            <v>40196</v>
          </cell>
        </row>
        <row r="215">
          <cell r="F215">
            <v>40196</v>
          </cell>
          <cell r="J215">
            <v>1.2</v>
          </cell>
        </row>
        <row r="216">
          <cell r="F216">
            <v>40197</v>
          </cell>
          <cell r="J216">
            <v>16</v>
          </cell>
        </row>
        <row r="217">
          <cell r="F217">
            <v>40197</v>
          </cell>
          <cell r="J217">
            <v>1</v>
          </cell>
        </row>
        <row r="218">
          <cell r="F218">
            <v>40197</v>
          </cell>
          <cell r="J218">
            <v>59</v>
          </cell>
        </row>
        <row r="219">
          <cell r="F219">
            <v>40197</v>
          </cell>
        </row>
        <row r="220">
          <cell r="F220">
            <v>40197</v>
          </cell>
          <cell r="J220">
            <v>35</v>
          </cell>
        </row>
        <row r="221">
          <cell r="F221">
            <v>40197</v>
          </cell>
          <cell r="J221">
            <v>13</v>
          </cell>
        </row>
        <row r="222">
          <cell r="F222">
            <v>40197</v>
          </cell>
          <cell r="J222">
            <v>14</v>
          </cell>
        </row>
        <row r="223">
          <cell r="F223">
            <v>40197</v>
          </cell>
        </row>
        <row r="224">
          <cell r="F224">
            <v>40197</v>
          </cell>
          <cell r="J224">
            <v>38</v>
          </cell>
        </row>
        <row r="225">
          <cell r="F225">
            <v>40197</v>
          </cell>
          <cell r="J225">
            <v>2.4</v>
          </cell>
        </row>
        <row r="226">
          <cell r="F226">
            <v>40197</v>
          </cell>
          <cell r="J226">
            <v>15</v>
          </cell>
        </row>
        <row r="227">
          <cell r="F227">
            <v>40197</v>
          </cell>
          <cell r="J227">
            <v>4</v>
          </cell>
        </row>
        <row r="228">
          <cell r="F228">
            <v>40197</v>
          </cell>
          <cell r="J228">
            <v>36</v>
          </cell>
        </row>
        <row r="229">
          <cell r="F229">
            <v>40197</v>
          </cell>
          <cell r="J229">
            <v>1.4</v>
          </cell>
        </row>
        <row r="230">
          <cell r="F230">
            <v>40198</v>
          </cell>
          <cell r="J230">
            <v>14</v>
          </cell>
        </row>
        <row r="231">
          <cell r="F231">
            <v>40198</v>
          </cell>
        </row>
        <row r="232">
          <cell r="F232">
            <v>40198</v>
          </cell>
          <cell r="J232">
            <v>12.3</v>
          </cell>
        </row>
        <row r="233">
          <cell r="F233">
            <v>40198</v>
          </cell>
        </row>
        <row r="234">
          <cell r="F234">
            <v>40198</v>
          </cell>
          <cell r="J234">
            <v>11</v>
          </cell>
        </row>
        <row r="235">
          <cell r="F235">
            <v>40198</v>
          </cell>
          <cell r="J235">
            <v>9</v>
          </cell>
        </row>
        <row r="236">
          <cell r="F236">
            <v>40198</v>
          </cell>
          <cell r="J236">
            <v>19</v>
          </cell>
        </row>
        <row r="237">
          <cell r="F237">
            <v>40198</v>
          </cell>
        </row>
        <row r="238">
          <cell r="F238">
            <v>40198</v>
          </cell>
          <cell r="J238">
            <v>31</v>
          </cell>
        </row>
        <row r="239">
          <cell r="F239">
            <v>40198</v>
          </cell>
        </row>
        <row r="240">
          <cell r="F240">
            <v>40198</v>
          </cell>
          <cell r="J240">
            <v>27</v>
          </cell>
        </row>
        <row r="241">
          <cell r="F241">
            <v>40198</v>
          </cell>
          <cell r="J241">
            <v>36</v>
          </cell>
        </row>
        <row r="242">
          <cell r="F242">
            <v>40198</v>
          </cell>
          <cell r="J242">
            <v>113</v>
          </cell>
        </row>
        <row r="243">
          <cell r="F243">
            <v>40198</v>
          </cell>
          <cell r="J243">
            <v>32</v>
          </cell>
        </row>
        <row r="244">
          <cell r="F244">
            <v>40198</v>
          </cell>
        </row>
        <row r="245">
          <cell r="F245">
            <v>40198</v>
          </cell>
          <cell r="J245">
            <v>3.4</v>
          </cell>
        </row>
        <row r="246">
          <cell r="F246">
            <v>40198</v>
          </cell>
          <cell r="J246">
            <v>30</v>
          </cell>
        </row>
        <row r="247">
          <cell r="F247">
            <v>40198</v>
          </cell>
          <cell r="J247">
            <v>10.199999999999999</v>
          </cell>
        </row>
        <row r="248">
          <cell r="F248">
            <v>40199</v>
          </cell>
          <cell r="J248">
            <v>16</v>
          </cell>
        </row>
        <row r="249">
          <cell r="F249">
            <v>40199</v>
          </cell>
        </row>
        <row r="250">
          <cell r="F250">
            <v>40199</v>
          </cell>
        </row>
        <row r="251">
          <cell r="F251">
            <v>40199</v>
          </cell>
        </row>
        <row r="252">
          <cell r="F252">
            <v>40199</v>
          </cell>
          <cell r="J252">
            <v>24</v>
          </cell>
        </row>
        <row r="253">
          <cell r="F253">
            <v>40199</v>
          </cell>
          <cell r="J253">
            <v>30</v>
          </cell>
        </row>
        <row r="254">
          <cell r="F254">
            <v>40199</v>
          </cell>
          <cell r="J254">
            <v>32</v>
          </cell>
        </row>
        <row r="255">
          <cell r="F255">
            <v>40199</v>
          </cell>
          <cell r="J255">
            <v>39</v>
          </cell>
        </row>
        <row r="256">
          <cell r="F256">
            <v>40199</v>
          </cell>
        </row>
        <row r="257">
          <cell r="F257">
            <v>40199</v>
          </cell>
          <cell r="J257">
            <v>20</v>
          </cell>
        </row>
        <row r="258">
          <cell r="F258">
            <v>40199</v>
          </cell>
        </row>
        <row r="259">
          <cell r="F259">
            <v>40199</v>
          </cell>
          <cell r="J259">
            <v>23</v>
          </cell>
        </row>
        <row r="260">
          <cell r="F260">
            <v>40199</v>
          </cell>
          <cell r="J260">
            <v>21</v>
          </cell>
        </row>
        <row r="261">
          <cell r="F261">
            <v>40199</v>
          </cell>
        </row>
        <row r="262">
          <cell r="F262">
            <v>40199</v>
          </cell>
          <cell r="J262">
            <v>37</v>
          </cell>
        </row>
        <row r="263">
          <cell r="F263">
            <v>40199</v>
          </cell>
        </row>
        <row r="264">
          <cell r="F264">
            <v>40199</v>
          </cell>
          <cell r="J264">
            <v>11</v>
          </cell>
        </row>
        <row r="265">
          <cell r="F265">
            <v>40199</v>
          </cell>
          <cell r="J265">
            <v>7</v>
          </cell>
        </row>
        <row r="266">
          <cell r="F266">
            <v>40199</v>
          </cell>
          <cell r="J266">
            <v>52</v>
          </cell>
        </row>
        <row r="267">
          <cell r="F267">
            <v>40199</v>
          </cell>
        </row>
        <row r="268">
          <cell r="F268">
            <v>40199</v>
          </cell>
          <cell r="J268">
            <v>1.2</v>
          </cell>
        </row>
        <row r="269">
          <cell r="F269">
            <v>40200</v>
          </cell>
          <cell r="J269">
            <v>28</v>
          </cell>
        </row>
        <row r="270">
          <cell r="F270">
            <v>40200</v>
          </cell>
        </row>
        <row r="271">
          <cell r="F271">
            <v>40200</v>
          </cell>
        </row>
        <row r="272">
          <cell r="F272">
            <v>40200</v>
          </cell>
          <cell r="J272">
            <v>16</v>
          </cell>
        </row>
        <row r="273">
          <cell r="F273">
            <v>40200</v>
          </cell>
        </row>
        <row r="274">
          <cell r="F274">
            <v>40200</v>
          </cell>
          <cell r="J274">
            <v>5.6</v>
          </cell>
        </row>
        <row r="275">
          <cell r="F275">
            <v>40200</v>
          </cell>
          <cell r="J275">
            <v>7</v>
          </cell>
        </row>
        <row r="276">
          <cell r="F276">
            <v>40200</v>
          </cell>
          <cell r="J276">
            <v>42</v>
          </cell>
        </row>
        <row r="277">
          <cell r="F277">
            <v>40200</v>
          </cell>
        </row>
        <row r="278">
          <cell r="F278">
            <v>40200</v>
          </cell>
          <cell r="J278">
            <v>10</v>
          </cell>
        </row>
        <row r="279">
          <cell r="F279">
            <v>40200</v>
          </cell>
        </row>
        <row r="280">
          <cell r="F280">
            <v>40200</v>
          </cell>
          <cell r="J280">
            <v>14</v>
          </cell>
        </row>
        <row r="281">
          <cell r="F281">
            <v>40200</v>
          </cell>
        </row>
        <row r="282">
          <cell r="F282">
            <v>40200</v>
          </cell>
          <cell r="J282">
            <v>10</v>
          </cell>
        </row>
        <row r="283">
          <cell r="F283">
            <v>40200</v>
          </cell>
        </row>
        <row r="284">
          <cell r="F284">
            <v>40201</v>
          </cell>
          <cell r="J284">
            <v>8</v>
          </cell>
        </row>
        <row r="285">
          <cell r="F285">
            <v>40201</v>
          </cell>
          <cell r="J285">
            <v>4</v>
          </cell>
        </row>
        <row r="286">
          <cell r="F286">
            <v>40201</v>
          </cell>
        </row>
        <row r="287">
          <cell r="F287">
            <v>40201</v>
          </cell>
        </row>
        <row r="288">
          <cell r="F288">
            <v>40201</v>
          </cell>
          <cell r="J288">
            <v>36</v>
          </cell>
        </row>
        <row r="289">
          <cell r="F289">
            <v>40201</v>
          </cell>
          <cell r="J289">
            <v>10</v>
          </cell>
        </row>
        <row r="290">
          <cell r="F290">
            <v>40201</v>
          </cell>
        </row>
        <row r="291">
          <cell r="F291">
            <v>40201</v>
          </cell>
        </row>
        <row r="292">
          <cell r="F292">
            <v>40201</v>
          </cell>
          <cell r="J292">
            <v>8</v>
          </cell>
        </row>
        <row r="293">
          <cell r="F293">
            <v>40203</v>
          </cell>
        </row>
        <row r="294">
          <cell r="F294">
            <v>40203</v>
          </cell>
        </row>
        <row r="295">
          <cell r="F295">
            <v>40203</v>
          </cell>
          <cell r="J295">
            <v>23</v>
          </cell>
        </row>
        <row r="296">
          <cell r="F296">
            <v>40203</v>
          </cell>
          <cell r="J296">
            <v>41</v>
          </cell>
        </row>
        <row r="297">
          <cell r="F297">
            <v>40203</v>
          </cell>
          <cell r="J297">
            <v>20</v>
          </cell>
        </row>
        <row r="298">
          <cell r="F298">
            <v>40203</v>
          </cell>
        </row>
        <row r="299">
          <cell r="F299">
            <v>40203</v>
          </cell>
        </row>
        <row r="300">
          <cell r="F300">
            <v>40203</v>
          </cell>
          <cell r="J300">
            <v>2</v>
          </cell>
        </row>
        <row r="301">
          <cell r="F301">
            <v>40203</v>
          </cell>
          <cell r="J301">
            <v>12</v>
          </cell>
        </row>
        <row r="302">
          <cell r="F302">
            <v>40203</v>
          </cell>
        </row>
        <row r="303">
          <cell r="F303">
            <v>40203</v>
          </cell>
          <cell r="J303">
            <v>19</v>
          </cell>
        </row>
        <row r="304">
          <cell r="F304">
            <v>40203</v>
          </cell>
          <cell r="J304">
            <v>8</v>
          </cell>
        </row>
        <row r="305">
          <cell r="F305">
            <v>40203</v>
          </cell>
          <cell r="J305">
            <v>108</v>
          </cell>
        </row>
        <row r="306">
          <cell r="F306">
            <v>40204</v>
          </cell>
          <cell r="J306">
            <v>46</v>
          </cell>
        </row>
        <row r="307">
          <cell r="F307">
            <v>40204</v>
          </cell>
          <cell r="J307">
            <v>42</v>
          </cell>
        </row>
        <row r="308">
          <cell r="F308">
            <v>40204</v>
          </cell>
        </row>
        <row r="309">
          <cell r="F309">
            <v>40204</v>
          </cell>
          <cell r="J309">
            <v>29</v>
          </cell>
        </row>
        <row r="310">
          <cell r="F310">
            <v>40204</v>
          </cell>
          <cell r="J310">
            <v>65</v>
          </cell>
        </row>
        <row r="311">
          <cell r="F311">
            <v>40204</v>
          </cell>
        </row>
        <row r="312">
          <cell r="F312">
            <v>40204</v>
          </cell>
        </row>
        <row r="313">
          <cell r="F313">
            <v>40204</v>
          </cell>
          <cell r="J313">
            <v>60</v>
          </cell>
        </row>
        <row r="314">
          <cell r="F314">
            <v>40204</v>
          </cell>
        </row>
        <row r="315">
          <cell r="F315">
            <v>40204</v>
          </cell>
          <cell r="J315">
            <v>3.2</v>
          </cell>
        </row>
        <row r="316">
          <cell r="F316">
            <v>40204</v>
          </cell>
          <cell r="J316">
            <v>47</v>
          </cell>
        </row>
        <row r="317">
          <cell r="F317">
            <v>40204</v>
          </cell>
        </row>
        <row r="318">
          <cell r="F318">
            <v>40204</v>
          </cell>
        </row>
        <row r="319">
          <cell r="F319">
            <v>40204</v>
          </cell>
          <cell r="J319">
            <v>20</v>
          </cell>
        </row>
        <row r="320">
          <cell r="F320">
            <v>40204</v>
          </cell>
          <cell r="J320">
            <v>36</v>
          </cell>
        </row>
        <row r="321">
          <cell r="F321">
            <v>40204</v>
          </cell>
          <cell r="J321">
            <v>60</v>
          </cell>
        </row>
        <row r="322">
          <cell r="F322">
            <v>40204</v>
          </cell>
        </row>
        <row r="323">
          <cell r="F323">
            <v>40204</v>
          </cell>
        </row>
        <row r="324">
          <cell r="F324">
            <v>40204</v>
          </cell>
          <cell r="J324">
            <v>8.08</v>
          </cell>
        </row>
        <row r="325">
          <cell r="F325">
            <v>40205</v>
          </cell>
          <cell r="J325">
            <v>46</v>
          </cell>
        </row>
        <row r="326">
          <cell r="F326">
            <v>40205</v>
          </cell>
          <cell r="J326">
            <v>25</v>
          </cell>
        </row>
        <row r="327">
          <cell r="F327">
            <v>40205</v>
          </cell>
          <cell r="J327">
            <v>5</v>
          </cell>
        </row>
        <row r="328">
          <cell r="F328">
            <v>40205</v>
          </cell>
          <cell r="J328">
            <v>10</v>
          </cell>
        </row>
        <row r="329">
          <cell r="F329">
            <v>40205</v>
          </cell>
        </row>
        <row r="330">
          <cell r="F330">
            <v>40205</v>
          </cell>
          <cell r="J330">
            <v>3</v>
          </cell>
        </row>
        <row r="331">
          <cell r="F331">
            <v>40205</v>
          </cell>
        </row>
        <row r="332">
          <cell r="F332">
            <v>40205</v>
          </cell>
          <cell r="J332">
            <v>40</v>
          </cell>
        </row>
        <row r="333">
          <cell r="F333">
            <v>40205</v>
          </cell>
          <cell r="J333">
            <v>13.8</v>
          </cell>
        </row>
        <row r="334">
          <cell r="F334">
            <v>40205</v>
          </cell>
          <cell r="J334">
            <v>31</v>
          </cell>
        </row>
        <row r="335">
          <cell r="F335">
            <v>40205</v>
          </cell>
          <cell r="J335">
            <v>2</v>
          </cell>
        </row>
        <row r="336">
          <cell r="F336">
            <v>40205</v>
          </cell>
        </row>
        <row r="337">
          <cell r="F337">
            <v>40205</v>
          </cell>
          <cell r="J337">
            <v>10.1</v>
          </cell>
        </row>
        <row r="338">
          <cell r="F338">
            <v>40205</v>
          </cell>
          <cell r="J338">
            <v>21.3</v>
          </cell>
        </row>
        <row r="339">
          <cell r="F339">
            <v>40205</v>
          </cell>
        </row>
        <row r="340">
          <cell r="F340">
            <v>40205</v>
          </cell>
          <cell r="J340">
            <v>19</v>
          </cell>
        </row>
        <row r="341">
          <cell r="F341">
            <v>40205</v>
          </cell>
        </row>
        <row r="342">
          <cell r="F342">
            <v>40205</v>
          </cell>
          <cell r="J342">
            <v>4.2</v>
          </cell>
        </row>
        <row r="343">
          <cell r="F343">
            <v>40205</v>
          </cell>
          <cell r="J343">
            <v>12.08</v>
          </cell>
        </row>
        <row r="344">
          <cell r="F344">
            <v>40205</v>
          </cell>
        </row>
        <row r="345">
          <cell r="F345">
            <v>40206</v>
          </cell>
        </row>
        <row r="346">
          <cell r="F346">
            <v>40206</v>
          </cell>
        </row>
        <row r="347">
          <cell r="F347">
            <v>40206</v>
          </cell>
          <cell r="J347">
            <v>18</v>
          </cell>
        </row>
        <row r="348">
          <cell r="F348">
            <v>40206</v>
          </cell>
          <cell r="J348">
            <v>5</v>
          </cell>
        </row>
        <row r="349">
          <cell r="F349">
            <v>40206</v>
          </cell>
        </row>
        <row r="350">
          <cell r="F350">
            <v>40206</v>
          </cell>
          <cell r="J350">
            <v>36</v>
          </cell>
        </row>
        <row r="351">
          <cell r="F351">
            <v>40206</v>
          </cell>
        </row>
        <row r="352">
          <cell r="F352">
            <v>40206</v>
          </cell>
          <cell r="J352">
            <v>22</v>
          </cell>
        </row>
        <row r="353">
          <cell r="F353">
            <v>40206</v>
          </cell>
          <cell r="J353">
            <v>21</v>
          </cell>
        </row>
        <row r="354">
          <cell r="F354">
            <v>40206</v>
          </cell>
          <cell r="J354">
            <v>10</v>
          </cell>
        </row>
        <row r="355">
          <cell r="F355">
            <v>40206</v>
          </cell>
          <cell r="J355">
            <v>33</v>
          </cell>
        </row>
        <row r="356">
          <cell r="F356">
            <v>40206</v>
          </cell>
        </row>
        <row r="357">
          <cell r="F357">
            <v>40206</v>
          </cell>
        </row>
        <row r="358">
          <cell r="F358">
            <v>40206</v>
          </cell>
        </row>
        <row r="359">
          <cell r="F359">
            <v>40206</v>
          </cell>
          <cell r="J359">
            <v>62</v>
          </cell>
        </row>
        <row r="360">
          <cell r="F360">
            <v>40206</v>
          </cell>
        </row>
        <row r="361">
          <cell r="F361">
            <v>40206</v>
          </cell>
          <cell r="J361">
            <v>14</v>
          </cell>
        </row>
        <row r="362">
          <cell r="F362">
            <v>40206</v>
          </cell>
          <cell r="J362">
            <v>23</v>
          </cell>
        </row>
        <row r="363">
          <cell r="F363">
            <v>40206</v>
          </cell>
          <cell r="J363">
            <v>6</v>
          </cell>
        </row>
        <row r="364">
          <cell r="F364">
            <v>40207</v>
          </cell>
          <cell r="J364">
            <v>15</v>
          </cell>
        </row>
        <row r="365">
          <cell r="F365">
            <v>40207</v>
          </cell>
          <cell r="J365">
            <v>16</v>
          </cell>
        </row>
        <row r="366">
          <cell r="F366">
            <v>40207</v>
          </cell>
          <cell r="J366">
            <v>12</v>
          </cell>
        </row>
        <row r="367">
          <cell r="F367">
            <v>40207</v>
          </cell>
          <cell r="J367">
            <v>41</v>
          </cell>
        </row>
        <row r="368">
          <cell r="F368">
            <v>40207</v>
          </cell>
        </row>
        <row r="369">
          <cell r="F369">
            <v>40207</v>
          </cell>
          <cell r="J369">
            <v>35</v>
          </cell>
        </row>
        <row r="370">
          <cell r="F370">
            <v>40207</v>
          </cell>
          <cell r="J370">
            <v>23</v>
          </cell>
        </row>
        <row r="371">
          <cell r="F371">
            <v>40207</v>
          </cell>
          <cell r="J371">
            <v>29</v>
          </cell>
        </row>
        <row r="372">
          <cell r="F372">
            <v>40207</v>
          </cell>
          <cell r="J372">
            <v>8.8000000000000007</v>
          </cell>
        </row>
        <row r="373">
          <cell r="F373">
            <v>40207</v>
          </cell>
          <cell r="J373">
            <v>10</v>
          </cell>
        </row>
        <row r="374">
          <cell r="F374">
            <v>40207</v>
          </cell>
          <cell r="J374">
            <v>3</v>
          </cell>
        </row>
        <row r="375">
          <cell r="F375">
            <v>40207</v>
          </cell>
        </row>
        <row r="376">
          <cell r="F376">
            <v>40207</v>
          </cell>
          <cell r="J376">
            <v>35</v>
          </cell>
        </row>
        <row r="377">
          <cell r="F377">
            <v>40207</v>
          </cell>
          <cell r="J377">
            <v>22</v>
          </cell>
        </row>
        <row r="378">
          <cell r="F378">
            <v>40207</v>
          </cell>
          <cell r="J378">
            <v>6</v>
          </cell>
        </row>
        <row r="379">
          <cell r="F379">
            <v>40208</v>
          </cell>
          <cell r="J379">
            <v>31</v>
          </cell>
        </row>
        <row r="380">
          <cell r="F380">
            <v>40208</v>
          </cell>
          <cell r="J380">
            <v>2</v>
          </cell>
        </row>
        <row r="381">
          <cell r="F381">
            <v>40208</v>
          </cell>
          <cell r="J381">
            <v>27</v>
          </cell>
        </row>
        <row r="382">
          <cell r="F382">
            <v>40208</v>
          </cell>
          <cell r="J382">
            <v>14</v>
          </cell>
        </row>
        <row r="383">
          <cell r="F383">
            <v>40208</v>
          </cell>
          <cell r="J383">
            <v>23</v>
          </cell>
        </row>
        <row r="384">
          <cell r="F384">
            <v>40208</v>
          </cell>
        </row>
        <row r="385">
          <cell r="F385">
            <v>40208</v>
          </cell>
        </row>
        <row r="386">
          <cell r="F386">
            <v>40208</v>
          </cell>
        </row>
        <row r="387">
          <cell r="F387">
            <v>40208</v>
          </cell>
        </row>
        <row r="388">
          <cell r="F388">
            <v>40210</v>
          </cell>
          <cell r="J388">
            <v>29</v>
          </cell>
        </row>
        <row r="389">
          <cell r="F389">
            <v>40210</v>
          </cell>
        </row>
        <row r="390">
          <cell r="F390">
            <v>40210</v>
          </cell>
          <cell r="J390">
            <v>32</v>
          </cell>
        </row>
        <row r="391">
          <cell r="F391">
            <v>40210</v>
          </cell>
          <cell r="J391">
            <v>48</v>
          </cell>
        </row>
        <row r="392">
          <cell r="F392">
            <v>40210</v>
          </cell>
          <cell r="J392">
            <v>7</v>
          </cell>
        </row>
        <row r="393">
          <cell r="F393">
            <v>40210</v>
          </cell>
          <cell r="J393">
            <v>14</v>
          </cell>
        </row>
        <row r="394">
          <cell r="F394">
            <v>40210</v>
          </cell>
        </row>
        <row r="395">
          <cell r="F395">
            <v>40210</v>
          </cell>
        </row>
        <row r="396">
          <cell r="F396">
            <v>40210</v>
          </cell>
          <cell r="J396">
            <v>6.2</v>
          </cell>
        </row>
        <row r="397">
          <cell r="F397">
            <v>40210</v>
          </cell>
        </row>
        <row r="398">
          <cell r="F398">
            <v>40210</v>
          </cell>
        </row>
        <row r="399">
          <cell r="F399">
            <v>40210</v>
          </cell>
          <cell r="J399">
            <v>120</v>
          </cell>
        </row>
        <row r="400">
          <cell r="F400">
            <v>40210</v>
          </cell>
          <cell r="J400">
            <v>35</v>
          </cell>
        </row>
        <row r="401">
          <cell r="F401">
            <v>40210</v>
          </cell>
          <cell r="J401">
            <v>8</v>
          </cell>
        </row>
        <row r="402">
          <cell r="F402">
            <v>40211</v>
          </cell>
        </row>
        <row r="403">
          <cell r="F403">
            <v>40211</v>
          </cell>
          <cell r="J403">
            <v>3</v>
          </cell>
        </row>
        <row r="404">
          <cell r="F404">
            <v>40211</v>
          </cell>
        </row>
        <row r="405">
          <cell r="F405">
            <v>40211</v>
          </cell>
          <cell r="J405">
            <v>12</v>
          </cell>
        </row>
        <row r="406">
          <cell r="F406">
            <v>40211</v>
          </cell>
          <cell r="J406">
            <v>74</v>
          </cell>
        </row>
        <row r="407">
          <cell r="F407">
            <v>40211</v>
          </cell>
          <cell r="J407">
            <v>16</v>
          </cell>
        </row>
        <row r="408">
          <cell r="F408">
            <v>40211</v>
          </cell>
          <cell r="J408">
            <v>4.8</v>
          </cell>
        </row>
        <row r="409">
          <cell r="F409">
            <v>40211</v>
          </cell>
          <cell r="J409">
            <v>33</v>
          </cell>
        </row>
        <row r="410">
          <cell r="F410">
            <v>40211</v>
          </cell>
          <cell r="J410">
            <v>2</v>
          </cell>
        </row>
        <row r="411">
          <cell r="F411">
            <v>40211</v>
          </cell>
          <cell r="J411">
            <v>4.2</v>
          </cell>
        </row>
        <row r="412">
          <cell r="F412">
            <v>40211</v>
          </cell>
          <cell r="J412">
            <v>13</v>
          </cell>
        </row>
        <row r="413">
          <cell r="F413">
            <v>40211</v>
          </cell>
          <cell r="J413">
            <v>9.4</v>
          </cell>
        </row>
        <row r="414">
          <cell r="F414">
            <v>40211</v>
          </cell>
        </row>
        <row r="415">
          <cell r="F415">
            <v>40211</v>
          </cell>
          <cell r="J415">
            <v>3</v>
          </cell>
        </row>
        <row r="416">
          <cell r="F416">
            <v>40212</v>
          </cell>
          <cell r="J416">
            <v>1.4</v>
          </cell>
        </row>
        <row r="417">
          <cell r="F417">
            <v>40212</v>
          </cell>
          <cell r="J417">
            <v>11</v>
          </cell>
        </row>
        <row r="418">
          <cell r="F418">
            <v>40212</v>
          </cell>
          <cell r="J418">
            <v>19</v>
          </cell>
        </row>
        <row r="419">
          <cell r="F419">
            <v>40212</v>
          </cell>
        </row>
        <row r="420">
          <cell r="F420">
            <v>40212</v>
          </cell>
          <cell r="J420">
            <v>27</v>
          </cell>
        </row>
        <row r="421">
          <cell r="F421">
            <v>40212</v>
          </cell>
        </row>
        <row r="422">
          <cell r="F422">
            <v>40212</v>
          </cell>
          <cell r="J422">
            <v>13</v>
          </cell>
        </row>
        <row r="423">
          <cell r="F423">
            <v>40212</v>
          </cell>
        </row>
        <row r="424">
          <cell r="F424">
            <v>40212</v>
          </cell>
          <cell r="J424">
            <v>10</v>
          </cell>
        </row>
        <row r="425">
          <cell r="F425">
            <v>40212</v>
          </cell>
          <cell r="J425">
            <v>33</v>
          </cell>
        </row>
        <row r="426">
          <cell r="F426">
            <v>40212</v>
          </cell>
          <cell r="J426">
            <v>1.5</v>
          </cell>
        </row>
        <row r="427">
          <cell r="F427">
            <v>40212</v>
          </cell>
          <cell r="J427">
            <v>6.5</v>
          </cell>
        </row>
        <row r="428">
          <cell r="F428">
            <v>40212</v>
          </cell>
        </row>
        <row r="429">
          <cell r="F429">
            <v>40212</v>
          </cell>
          <cell r="J429">
            <v>6</v>
          </cell>
        </row>
        <row r="430">
          <cell r="F430">
            <v>40212</v>
          </cell>
        </row>
        <row r="431">
          <cell r="F431">
            <v>40212</v>
          </cell>
          <cell r="J431">
            <v>1.3</v>
          </cell>
        </row>
        <row r="432">
          <cell r="F432">
            <v>40213</v>
          </cell>
          <cell r="J432">
            <v>80</v>
          </cell>
        </row>
        <row r="433">
          <cell r="F433">
            <v>40213</v>
          </cell>
        </row>
        <row r="434">
          <cell r="F434">
            <v>40213</v>
          </cell>
        </row>
        <row r="435">
          <cell r="F435">
            <v>40213</v>
          </cell>
          <cell r="J435">
            <v>16</v>
          </cell>
        </row>
        <row r="436">
          <cell r="F436">
            <v>40213</v>
          </cell>
          <cell r="J436">
            <v>41</v>
          </cell>
        </row>
        <row r="437">
          <cell r="F437">
            <v>40213</v>
          </cell>
          <cell r="J437">
            <v>2</v>
          </cell>
        </row>
        <row r="438">
          <cell r="F438">
            <v>40213</v>
          </cell>
          <cell r="J438">
            <v>26</v>
          </cell>
        </row>
        <row r="439">
          <cell r="F439">
            <v>40213</v>
          </cell>
          <cell r="J439">
            <v>4</v>
          </cell>
        </row>
        <row r="440">
          <cell r="F440">
            <v>40213</v>
          </cell>
          <cell r="J440">
            <v>6</v>
          </cell>
        </row>
        <row r="441">
          <cell r="F441">
            <v>40213</v>
          </cell>
          <cell r="J441">
            <v>9</v>
          </cell>
        </row>
        <row r="442">
          <cell r="F442">
            <v>40213</v>
          </cell>
        </row>
        <row r="443">
          <cell r="F443">
            <v>40213</v>
          </cell>
          <cell r="J443">
            <v>3.8</v>
          </cell>
        </row>
        <row r="444">
          <cell r="F444">
            <v>40213</v>
          </cell>
          <cell r="J444">
            <v>11.2</v>
          </cell>
        </row>
        <row r="445">
          <cell r="F445">
            <v>40213</v>
          </cell>
          <cell r="J445">
            <v>26.5</v>
          </cell>
        </row>
        <row r="446">
          <cell r="F446">
            <v>40213</v>
          </cell>
        </row>
        <row r="447">
          <cell r="F447">
            <v>40213</v>
          </cell>
          <cell r="J447">
            <v>4.8</v>
          </cell>
        </row>
        <row r="448">
          <cell r="F448">
            <v>40213</v>
          </cell>
          <cell r="J448">
            <v>19</v>
          </cell>
        </row>
        <row r="449">
          <cell r="F449">
            <v>40213</v>
          </cell>
          <cell r="J449">
            <v>7.2</v>
          </cell>
        </row>
        <row r="450">
          <cell r="F450">
            <v>40213</v>
          </cell>
        </row>
        <row r="451">
          <cell r="F451">
            <v>40213</v>
          </cell>
          <cell r="J451">
            <v>51</v>
          </cell>
        </row>
        <row r="452">
          <cell r="F452">
            <v>40213</v>
          </cell>
          <cell r="J452">
            <v>53</v>
          </cell>
        </row>
        <row r="453">
          <cell r="F453">
            <v>40213</v>
          </cell>
          <cell r="J453">
            <v>105</v>
          </cell>
        </row>
        <row r="454">
          <cell r="F454">
            <v>5</v>
          </cell>
        </row>
        <row r="455">
          <cell r="F455">
            <v>5</v>
          </cell>
          <cell r="J455">
            <v>23</v>
          </cell>
        </row>
        <row r="456">
          <cell r="F456">
            <v>5</v>
          </cell>
        </row>
        <row r="457">
          <cell r="F457">
            <v>5</v>
          </cell>
          <cell r="J457">
            <v>35</v>
          </cell>
        </row>
        <row r="458">
          <cell r="F458">
            <v>5</v>
          </cell>
          <cell r="J458">
            <v>78</v>
          </cell>
        </row>
        <row r="459">
          <cell r="F459">
            <v>6</v>
          </cell>
          <cell r="J459">
            <v>11</v>
          </cell>
        </row>
        <row r="460">
          <cell r="F460">
            <v>6</v>
          </cell>
          <cell r="J460">
            <v>18</v>
          </cell>
        </row>
        <row r="461">
          <cell r="F461">
            <v>6</v>
          </cell>
          <cell r="J461">
            <v>27</v>
          </cell>
        </row>
        <row r="462">
          <cell r="F462">
            <v>6</v>
          </cell>
          <cell r="J462">
            <v>13</v>
          </cell>
        </row>
        <row r="463">
          <cell r="F463">
            <v>6</v>
          </cell>
          <cell r="J463">
            <v>4</v>
          </cell>
        </row>
        <row r="464">
          <cell r="F464">
            <v>6</v>
          </cell>
        </row>
        <row r="465">
          <cell r="F465">
            <v>6</v>
          </cell>
        </row>
        <row r="466">
          <cell r="F466">
            <v>6</v>
          </cell>
        </row>
        <row r="467">
          <cell r="F467">
            <v>6</v>
          </cell>
        </row>
        <row r="468">
          <cell r="F468">
            <v>6</v>
          </cell>
        </row>
        <row r="469">
          <cell r="F469">
            <v>6</v>
          </cell>
        </row>
        <row r="470">
          <cell r="F470">
            <v>8</v>
          </cell>
          <cell r="J470">
            <v>32</v>
          </cell>
        </row>
        <row r="471">
          <cell r="F471">
            <v>8</v>
          </cell>
        </row>
        <row r="472">
          <cell r="F472">
            <v>8</v>
          </cell>
          <cell r="J472">
            <v>30</v>
          </cell>
        </row>
        <row r="473">
          <cell r="F473">
            <v>8</v>
          </cell>
          <cell r="J473">
            <v>34</v>
          </cell>
        </row>
        <row r="474">
          <cell r="F474">
            <v>8</v>
          </cell>
          <cell r="J474">
            <v>29</v>
          </cell>
        </row>
        <row r="475">
          <cell r="F475">
            <v>8</v>
          </cell>
          <cell r="J475">
            <v>39</v>
          </cell>
        </row>
        <row r="476">
          <cell r="F476">
            <v>8</v>
          </cell>
          <cell r="J476">
            <v>19</v>
          </cell>
        </row>
        <row r="477">
          <cell r="F477">
            <v>8</v>
          </cell>
          <cell r="J477">
            <v>23</v>
          </cell>
        </row>
        <row r="478">
          <cell r="F478">
            <v>8</v>
          </cell>
          <cell r="J478">
            <v>18.2</v>
          </cell>
        </row>
        <row r="479">
          <cell r="F479">
            <v>8</v>
          </cell>
          <cell r="J479">
            <v>8.4</v>
          </cell>
        </row>
        <row r="480">
          <cell r="F480">
            <v>40186</v>
          </cell>
          <cell r="J480">
            <v>18</v>
          </cell>
        </row>
        <row r="481">
          <cell r="F481">
            <v>40186</v>
          </cell>
          <cell r="J481">
            <v>19.04</v>
          </cell>
        </row>
        <row r="482">
          <cell r="F482">
            <v>40186</v>
          </cell>
        </row>
        <row r="483">
          <cell r="F483">
            <v>40186</v>
          </cell>
          <cell r="J483">
            <v>5</v>
          </cell>
        </row>
        <row r="484">
          <cell r="F484">
            <v>40186</v>
          </cell>
          <cell r="J484">
            <v>2</v>
          </cell>
        </row>
        <row r="485">
          <cell r="F485">
            <v>40186</v>
          </cell>
          <cell r="J485">
            <v>6</v>
          </cell>
        </row>
        <row r="486">
          <cell r="F486">
            <v>40187</v>
          </cell>
          <cell r="J486">
            <v>35</v>
          </cell>
        </row>
        <row r="487">
          <cell r="F487">
            <v>40187</v>
          </cell>
        </row>
        <row r="488">
          <cell r="F488">
            <v>40187</v>
          </cell>
          <cell r="J488">
            <v>5</v>
          </cell>
        </row>
        <row r="489">
          <cell r="F489">
            <v>40187</v>
          </cell>
          <cell r="J489">
            <v>31</v>
          </cell>
        </row>
        <row r="490">
          <cell r="F490">
            <v>40187</v>
          </cell>
          <cell r="J490">
            <v>2</v>
          </cell>
        </row>
        <row r="491">
          <cell r="F491">
            <v>40187</v>
          </cell>
          <cell r="J491">
            <v>49</v>
          </cell>
        </row>
        <row r="492">
          <cell r="F492">
            <v>40187</v>
          </cell>
          <cell r="J492">
            <v>2.8</v>
          </cell>
        </row>
        <row r="493">
          <cell r="F493">
            <v>40187</v>
          </cell>
          <cell r="J493">
            <v>50</v>
          </cell>
        </row>
        <row r="494">
          <cell r="F494">
            <v>40187</v>
          </cell>
        </row>
        <row r="495">
          <cell r="F495">
            <v>40187</v>
          </cell>
          <cell r="J495">
            <v>1.5</v>
          </cell>
        </row>
        <row r="496">
          <cell r="F496">
            <v>40187</v>
          </cell>
          <cell r="J496">
            <v>22</v>
          </cell>
        </row>
        <row r="497">
          <cell r="F497">
            <v>40187</v>
          </cell>
        </row>
        <row r="498">
          <cell r="F498">
            <v>40187</v>
          </cell>
        </row>
        <row r="499">
          <cell r="F499">
            <v>40187</v>
          </cell>
          <cell r="J499">
            <v>24.2</v>
          </cell>
        </row>
        <row r="500">
          <cell r="F500">
            <v>40187</v>
          </cell>
          <cell r="J500">
            <v>39</v>
          </cell>
        </row>
        <row r="501">
          <cell r="F501">
            <v>40187</v>
          </cell>
        </row>
        <row r="502">
          <cell r="F502">
            <v>40187</v>
          </cell>
        </row>
        <row r="503">
          <cell r="F503">
            <v>40187</v>
          </cell>
          <cell r="J503">
            <v>2</v>
          </cell>
        </row>
        <row r="504">
          <cell r="F504">
            <v>40188</v>
          </cell>
          <cell r="J504">
            <v>60</v>
          </cell>
        </row>
        <row r="505">
          <cell r="F505">
            <v>40188</v>
          </cell>
          <cell r="J505">
            <v>11</v>
          </cell>
        </row>
        <row r="506">
          <cell r="F506">
            <v>40188</v>
          </cell>
          <cell r="J506">
            <v>24</v>
          </cell>
        </row>
        <row r="507">
          <cell r="F507">
            <v>40188</v>
          </cell>
        </row>
        <row r="508">
          <cell r="F508">
            <v>40188</v>
          </cell>
          <cell r="J508">
            <v>110</v>
          </cell>
        </row>
        <row r="509">
          <cell r="F509">
            <v>40188</v>
          </cell>
        </row>
        <row r="510">
          <cell r="F510">
            <v>40188</v>
          </cell>
        </row>
        <row r="511">
          <cell r="F511">
            <v>40188</v>
          </cell>
          <cell r="J511">
            <v>22</v>
          </cell>
        </row>
        <row r="512">
          <cell r="F512">
            <v>40188</v>
          </cell>
        </row>
        <row r="513">
          <cell r="F513">
            <v>40188</v>
          </cell>
          <cell r="J513">
            <v>4</v>
          </cell>
        </row>
        <row r="514">
          <cell r="F514">
            <v>40188</v>
          </cell>
          <cell r="J514">
            <v>2</v>
          </cell>
        </row>
        <row r="515">
          <cell r="F515">
            <v>40188</v>
          </cell>
          <cell r="J515">
            <v>3</v>
          </cell>
        </row>
        <row r="516">
          <cell r="F516">
            <v>40188</v>
          </cell>
          <cell r="J516">
            <v>5</v>
          </cell>
        </row>
        <row r="517">
          <cell r="F517">
            <v>40188</v>
          </cell>
          <cell r="J517">
            <v>16.2</v>
          </cell>
        </row>
        <row r="518">
          <cell r="F518">
            <v>40188</v>
          </cell>
          <cell r="J518">
            <v>3</v>
          </cell>
        </row>
        <row r="519">
          <cell r="F519">
            <v>40188</v>
          </cell>
          <cell r="J519">
            <v>45</v>
          </cell>
        </row>
        <row r="520">
          <cell r="F520">
            <v>40188</v>
          </cell>
        </row>
        <row r="521">
          <cell r="F521">
            <v>40188</v>
          </cell>
          <cell r="J521">
            <v>14</v>
          </cell>
        </row>
        <row r="522">
          <cell r="F522">
            <v>40188</v>
          </cell>
        </row>
        <row r="523">
          <cell r="F523">
            <v>40188</v>
          </cell>
          <cell r="J523">
            <v>2</v>
          </cell>
        </row>
        <row r="524">
          <cell r="F524">
            <v>40189</v>
          </cell>
          <cell r="J524">
            <v>43</v>
          </cell>
        </row>
        <row r="525">
          <cell r="F525">
            <v>40189</v>
          </cell>
        </row>
        <row r="526">
          <cell r="F526">
            <v>40189</v>
          </cell>
          <cell r="J526">
            <v>15</v>
          </cell>
        </row>
        <row r="527">
          <cell r="F527">
            <v>40189</v>
          </cell>
        </row>
        <row r="528">
          <cell r="F528">
            <v>40189</v>
          </cell>
          <cell r="J528">
            <v>2.4</v>
          </cell>
        </row>
        <row r="529">
          <cell r="F529">
            <v>40189</v>
          </cell>
        </row>
        <row r="530">
          <cell r="F530">
            <v>40189</v>
          </cell>
          <cell r="J530">
            <v>15</v>
          </cell>
        </row>
        <row r="531">
          <cell r="F531">
            <v>40189</v>
          </cell>
          <cell r="J531">
            <v>42</v>
          </cell>
        </row>
        <row r="532">
          <cell r="F532">
            <v>40189</v>
          </cell>
        </row>
        <row r="533">
          <cell r="F533">
            <v>40189</v>
          </cell>
          <cell r="J533">
            <v>2.2000000000000002</v>
          </cell>
        </row>
        <row r="534">
          <cell r="F534">
            <v>40189</v>
          </cell>
          <cell r="J534">
            <v>36.4</v>
          </cell>
        </row>
        <row r="535">
          <cell r="F535">
            <v>40189</v>
          </cell>
          <cell r="J535">
            <v>143</v>
          </cell>
        </row>
        <row r="536">
          <cell r="F536">
            <v>40189</v>
          </cell>
        </row>
        <row r="537">
          <cell r="F537">
            <v>40189</v>
          </cell>
          <cell r="J537">
            <v>25</v>
          </cell>
        </row>
        <row r="538">
          <cell r="F538">
            <v>40189</v>
          </cell>
          <cell r="J538">
            <v>26.8</v>
          </cell>
        </row>
        <row r="539">
          <cell r="F539">
            <v>40189</v>
          </cell>
          <cell r="J539">
            <v>21.07</v>
          </cell>
        </row>
        <row r="540">
          <cell r="F540">
            <v>40189</v>
          </cell>
          <cell r="J540">
            <v>10</v>
          </cell>
        </row>
        <row r="541">
          <cell r="F541">
            <v>40189</v>
          </cell>
          <cell r="J541">
            <v>68</v>
          </cell>
        </row>
        <row r="542">
          <cell r="F542">
            <v>40189</v>
          </cell>
          <cell r="J542">
            <v>7.2</v>
          </cell>
        </row>
        <row r="543">
          <cell r="F543">
            <v>40221</v>
          </cell>
          <cell r="J543">
            <v>2</v>
          </cell>
        </row>
        <row r="544">
          <cell r="F544">
            <v>40221</v>
          </cell>
          <cell r="J544">
            <v>11</v>
          </cell>
        </row>
        <row r="545">
          <cell r="F545">
            <v>40221</v>
          </cell>
          <cell r="J545">
            <v>55</v>
          </cell>
        </row>
        <row r="546">
          <cell r="F546">
            <v>40221</v>
          </cell>
        </row>
        <row r="547">
          <cell r="F547">
            <v>40221</v>
          </cell>
          <cell r="J547">
            <v>70</v>
          </cell>
        </row>
        <row r="548">
          <cell r="F548">
            <v>40221</v>
          </cell>
        </row>
        <row r="549">
          <cell r="F549">
            <v>40221</v>
          </cell>
          <cell r="J549">
            <v>35</v>
          </cell>
        </row>
        <row r="550">
          <cell r="F550">
            <v>40221</v>
          </cell>
          <cell r="J550">
            <v>10</v>
          </cell>
        </row>
        <row r="551">
          <cell r="F551">
            <v>40221</v>
          </cell>
          <cell r="J551">
            <v>19.399999999999999</v>
          </cell>
        </row>
        <row r="552">
          <cell r="F552">
            <v>40221</v>
          </cell>
          <cell r="J552">
            <v>21</v>
          </cell>
        </row>
        <row r="553">
          <cell r="F553">
            <v>40221</v>
          </cell>
          <cell r="J553">
            <v>12</v>
          </cell>
        </row>
        <row r="554">
          <cell r="F554">
            <v>40221</v>
          </cell>
        </row>
        <row r="555">
          <cell r="F555">
            <v>40221</v>
          </cell>
        </row>
        <row r="556">
          <cell r="F556">
            <v>40221</v>
          </cell>
          <cell r="J556">
            <v>2</v>
          </cell>
        </row>
        <row r="557">
          <cell r="F557">
            <v>40221</v>
          </cell>
          <cell r="J557">
            <v>19</v>
          </cell>
        </row>
        <row r="558">
          <cell r="F558">
            <v>40221</v>
          </cell>
        </row>
        <row r="559">
          <cell r="F559">
            <v>40221</v>
          </cell>
        </row>
        <row r="560">
          <cell r="F560">
            <v>40221</v>
          </cell>
          <cell r="J560">
            <v>18</v>
          </cell>
        </row>
        <row r="561">
          <cell r="F561">
            <v>40221</v>
          </cell>
        </row>
        <row r="562">
          <cell r="F562">
            <v>40221</v>
          </cell>
          <cell r="J562">
            <v>16</v>
          </cell>
        </row>
        <row r="563">
          <cell r="F563">
            <v>40222</v>
          </cell>
          <cell r="J563">
            <v>14</v>
          </cell>
        </row>
        <row r="564">
          <cell r="F564">
            <v>40222</v>
          </cell>
        </row>
        <row r="565">
          <cell r="F565">
            <v>40222</v>
          </cell>
          <cell r="J565">
            <v>13</v>
          </cell>
        </row>
        <row r="566">
          <cell r="F566">
            <v>40222</v>
          </cell>
        </row>
        <row r="567">
          <cell r="F567">
            <v>40222</v>
          </cell>
          <cell r="J567">
            <v>13</v>
          </cell>
        </row>
        <row r="568">
          <cell r="F568">
            <v>40222</v>
          </cell>
        </row>
        <row r="569">
          <cell r="F569">
            <v>40222</v>
          </cell>
        </row>
        <row r="570">
          <cell r="F570">
            <v>40222</v>
          </cell>
          <cell r="J570">
            <v>12</v>
          </cell>
        </row>
        <row r="571">
          <cell r="F571">
            <v>40222</v>
          </cell>
          <cell r="J571">
            <v>3</v>
          </cell>
        </row>
        <row r="572">
          <cell r="F572">
            <v>40222</v>
          </cell>
          <cell r="J572">
            <v>10</v>
          </cell>
        </row>
        <row r="573">
          <cell r="F573">
            <v>40224</v>
          </cell>
          <cell r="J573">
            <v>77</v>
          </cell>
        </row>
        <row r="574">
          <cell r="F574">
            <v>40224</v>
          </cell>
          <cell r="J574">
            <v>34</v>
          </cell>
        </row>
        <row r="575">
          <cell r="F575">
            <v>40224</v>
          </cell>
          <cell r="J575">
            <v>39</v>
          </cell>
        </row>
        <row r="576">
          <cell r="F576">
            <v>40224</v>
          </cell>
          <cell r="J576">
            <v>40</v>
          </cell>
        </row>
        <row r="577">
          <cell r="F577">
            <v>40224</v>
          </cell>
          <cell r="J577">
            <v>68</v>
          </cell>
        </row>
        <row r="578">
          <cell r="F578">
            <v>40224</v>
          </cell>
          <cell r="J578">
            <v>46</v>
          </cell>
        </row>
        <row r="579">
          <cell r="F579">
            <v>40224</v>
          </cell>
        </row>
        <row r="580">
          <cell r="F580">
            <v>40224</v>
          </cell>
        </row>
        <row r="581">
          <cell r="F581">
            <v>40224</v>
          </cell>
          <cell r="J581">
            <v>8</v>
          </cell>
        </row>
        <row r="582">
          <cell r="F582">
            <v>40224</v>
          </cell>
        </row>
        <row r="583">
          <cell r="F583">
            <v>40224</v>
          </cell>
          <cell r="J583">
            <v>3.2</v>
          </cell>
        </row>
        <row r="584">
          <cell r="F584">
            <v>40224</v>
          </cell>
          <cell r="J584">
            <v>15</v>
          </cell>
        </row>
        <row r="585">
          <cell r="F585">
            <v>40224</v>
          </cell>
        </row>
        <row r="586">
          <cell r="F586">
            <v>40224</v>
          </cell>
          <cell r="J586">
            <v>13.4</v>
          </cell>
        </row>
        <row r="587">
          <cell r="F587">
            <v>40224</v>
          </cell>
          <cell r="J587">
            <v>65</v>
          </cell>
        </row>
        <row r="588">
          <cell r="F588">
            <v>40224</v>
          </cell>
          <cell r="J588">
            <v>20</v>
          </cell>
        </row>
        <row r="589">
          <cell r="F589">
            <v>40225</v>
          </cell>
          <cell r="J589">
            <v>15</v>
          </cell>
        </row>
        <row r="590">
          <cell r="F590">
            <v>40225</v>
          </cell>
          <cell r="J590">
            <v>15</v>
          </cell>
        </row>
        <row r="591">
          <cell r="F591">
            <v>40225</v>
          </cell>
          <cell r="J591">
            <v>16</v>
          </cell>
        </row>
        <row r="592">
          <cell r="F592">
            <v>40225</v>
          </cell>
          <cell r="J592">
            <v>7</v>
          </cell>
        </row>
        <row r="593">
          <cell r="F593">
            <v>40225</v>
          </cell>
          <cell r="J593">
            <v>2</v>
          </cell>
        </row>
        <row r="594">
          <cell r="F594">
            <v>40225</v>
          </cell>
          <cell r="J594">
            <v>66</v>
          </cell>
        </row>
        <row r="595">
          <cell r="F595">
            <v>40225</v>
          </cell>
        </row>
        <row r="596">
          <cell r="F596">
            <v>40225</v>
          </cell>
          <cell r="J596">
            <v>52</v>
          </cell>
        </row>
        <row r="597">
          <cell r="F597">
            <v>40225</v>
          </cell>
          <cell r="J597">
            <v>8</v>
          </cell>
        </row>
        <row r="598">
          <cell r="F598">
            <v>40225</v>
          </cell>
        </row>
        <row r="599">
          <cell r="F599">
            <v>40225</v>
          </cell>
        </row>
        <row r="600">
          <cell r="F600">
            <v>40225</v>
          </cell>
          <cell r="J600">
            <v>40</v>
          </cell>
        </row>
        <row r="601">
          <cell r="F601">
            <v>40225</v>
          </cell>
          <cell r="J601">
            <v>3</v>
          </cell>
        </row>
        <row r="602">
          <cell r="F602">
            <v>40225</v>
          </cell>
          <cell r="J602">
            <v>17.399999999999999</v>
          </cell>
        </row>
        <row r="603">
          <cell r="F603">
            <v>40225</v>
          </cell>
        </row>
        <row r="604">
          <cell r="F604">
            <v>40225</v>
          </cell>
        </row>
        <row r="605">
          <cell r="F605">
            <v>40225</v>
          </cell>
        </row>
        <row r="606">
          <cell r="F606">
            <v>40225</v>
          </cell>
          <cell r="J606">
            <v>52</v>
          </cell>
        </row>
        <row r="607">
          <cell r="F607">
            <v>40225</v>
          </cell>
          <cell r="J607">
            <v>10.8</v>
          </cell>
        </row>
        <row r="608">
          <cell r="F608">
            <v>40225</v>
          </cell>
        </row>
        <row r="609">
          <cell r="F609">
            <v>40225</v>
          </cell>
        </row>
        <row r="610">
          <cell r="F610">
            <v>40226</v>
          </cell>
          <cell r="J610">
            <v>5</v>
          </cell>
        </row>
        <row r="611">
          <cell r="F611">
            <v>40226</v>
          </cell>
          <cell r="J611">
            <v>7</v>
          </cell>
        </row>
        <row r="612">
          <cell r="F612">
            <v>40226</v>
          </cell>
        </row>
        <row r="613">
          <cell r="F613">
            <v>40226</v>
          </cell>
          <cell r="J613">
            <v>4</v>
          </cell>
        </row>
        <row r="614">
          <cell r="F614">
            <v>40226</v>
          </cell>
          <cell r="J614">
            <v>26</v>
          </cell>
        </row>
        <row r="615">
          <cell r="F615">
            <v>40226</v>
          </cell>
          <cell r="J615">
            <v>26</v>
          </cell>
        </row>
        <row r="616">
          <cell r="F616">
            <v>40226</v>
          </cell>
          <cell r="J616">
            <v>43</v>
          </cell>
        </row>
        <row r="617">
          <cell r="F617">
            <v>40226</v>
          </cell>
        </row>
        <row r="618">
          <cell r="F618">
            <v>40226</v>
          </cell>
          <cell r="J618">
            <v>17</v>
          </cell>
        </row>
        <row r="619">
          <cell r="F619">
            <v>40226</v>
          </cell>
          <cell r="J619">
            <v>3</v>
          </cell>
        </row>
        <row r="620">
          <cell r="F620">
            <v>40226</v>
          </cell>
          <cell r="J620">
            <v>3</v>
          </cell>
        </row>
        <row r="621">
          <cell r="F621">
            <v>40226</v>
          </cell>
          <cell r="J621">
            <v>29</v>
          </cell>
        </row>
        <row r="622">
          <cell r="F622">
            <v>40226</v>
          </cell>
          <cell r="J622">
            <v>11</v>
          </cell>
        </row>
        <row r="623">
          <cell r="F623">
            <v>40226</v>
          </cell>
        </row>
        <row r="624">
          <cell r="F624">
            <v>40226</v>
          </cell>
          <cell r="J624">
            <v>4.4000000000000004</v>
          </cell>
        </row>
        <row r="625">
          <cell r="F625">
            <v>40226</v>
          </cell>
        </row>
        <row r="626">
          <cell r="F626">
            <v>40226</v>
          </cell>
        </row>
        <row r="627">
          <cell r="F627">
            <v>40226</v>
          </cell>
          <cell r="J627">
            <v>4</v>
          </cell>
        </row>
        <row r="628">
          <cell r="F628">
            <v>40226</v>
          </cell>
        </row>
        <row r="629">
          <cell r="F629">
            <v>40226</v>
          </cell>
          <cell r="J629">
            <v>8</v>
          </cell>
        </row>
        <row r="630">
          <cell r="F630">
            <v>40227</v>
          </cell>
          <cell r="J630">
            <v>12</v>
          </cell>
        </row>
        <row r="631">
          <cell r="F631">
            <v>40227</v>
          </cell>
          <cell r="J631">
            <v>34</v>
          </cell>
        </row>
        <row r="632">
          <cell r="F632">
            <v>40227</v>
          </cell>
        </row>
        <row r="633">
          <cell r="F633">
            <v>40227</v>
          </cell>
          <cell r="J633">
            <v>9</v>
          </cell>
        </row>
        <row r="634">
          <cell r="F634">
            <v>40227</v>
          </cell>
          <cell r="J634">
            <v>37</v>
          </cell>
        </row>
        <row r="635">
          <cell r="F635">
            <v>40227</v>
          </cell>
        </row>
        <row r="636">
          <cell r="F636">
            <v>40227</v>
          </cell>
          <cell r="J636">
            <v>40</v>
          </cell>
        </row>
        <row r="637">
          <cell r="F637">
            <v>40227</v>
          </cell>
        </row>
        <row r="638">
          <cell r="F638">
            <v>40227</v>
          </cell>
          <cell r="J638">
            <v>100</v>
          </cell>
        </row>
        <row r="639">
          <cell r="F639">
            <v>40227</v>
          </cell>
          <cell r="J639">
            <v>18</v>
          </cell>
        </row>
        <row r="640">
          <cell r="F640">
            <v>40227</v>
          </cell>
          <cell r="J640">
            <v>29</v>
          </cell>
        </row>
        <row r="641">
          <cell r="F641">
            <v>40227</v>
          </cell>
        </row>
        <row r="642">
          <cell r="F642">
            <v>40227</v>
          </cell>
          <cell r="J642">
            <v>11</v>
          </cell>
        </row>
        <row r="643">
          <cell r="F643">
            <v>40227</v>
          </cell>
          <cell r="J643">
            <v>41</v>
          </cell>
        </row>
        <row r="644">
          <cell r="F644">
            <v>40227</v>
          </cell>
        </row>
        <row r="645">
          <cell r="F645">
            <v>40227</v>
          </cell>
          <cell r="J645">
            <v>34</v>
          </cell>
        </row>
        <row r="646">
          <cell r="F646">
            <v>40227</v>
          </cell>
          <cell r="J646">
            <v>11.3</v>
          </cell>
        </row>
        <row r="647">
          <cell r="F647">
            <v>40227</v>
          </cell>
          <cell r="J647">
            <v>16.2</v>
          </cell>
        </row>
        <row r="648">
          <cell r="F648">
            <v>40227</v>
          </cell>
          <cell r="J648">
            <v>28.8</v>
          </cell>
        </row>
        <row r="649">
          <cell r="F649">
            <v>40227</v>
          </cell>
        </row>
        <row r="650">
          <cell r="F650">
            <v>40227</v>
          </cell>
          <cell r="J650">
            <v>8</v>
          </cell>
        </row>
        <row r="651">
          <cell r="F651">
            <v>40228</v>
          </cell>
          <cell r="J651">
            <v>12</v>
          </cell>
        </row>
        <row r="652">
          <cell r="F652">
            <v>40228</v>
          </cell>
          <cell r="J652">
            <v>23</v>
          </cell>
        </row>
        <row r="653">
          <cell r="F653">
            <v>40228</v>
          </cell>
          <cell r="J653">
            <v>32</v>
          </cell>
        </row>
        <row r="654">
          <cell r="F654">
            <v>40228</v>
          </cell>
        </row>
        <row r="655">
          <cell r="F655">
            <v>40228</v>
          </cell>
          <cell r="J655">
            <v>62</v>
          </cell>
        </row>
        <row r="656">
          <cell r="F656">
            <v>40228</v>
          </cell>
        </row>
        <row r="657">
          <cell r="F657">
            <v>40228</v>
          </cell>
          <cell r="J657">
            <v>10</v>
          </cell>
        </row>
        <row r="658">
          <cell r="F658">
            <v>40228</v>
          </cell>
          <cell r="J658">
            <v>32</v>
          </cell>
        </row>
        <row r="659">
          <cell r="F659">
            <v>40228</v>
          </cell>
          <cell r="J659">
            <v>8</v>
          </cell>
        </row>
        <row r="660">
          <cell r="F660">
            <v>40228</v>
          </cell>
        </row>
        <row r="661">
          <cell r="F661">
            <v>40228</v>
          </cell>
          <cell r="J661">
            <v>21</v>
          </cell>
        </row>
        <row r="662">
          <cell r="F662">
            <v>40228</v>
          </cell>
          <cell r="J662">
            <v>8</v>
          </cell>
        </row>
        <row r="663">
          <cell r="F663">
            <v>40228</v>
          </cell>
        </row>
        <row r="664">
          <cell r="F664">
            <v>40228</v>
          </cell>
        </row>
        <row r="665">
          <cell r="F665">
            <v>40228</v>
          </cell>
          <cell r="J665">
            <v>11</v>
          </cell>
        </row>
        <row r="666">
          <cell r="F666">
            <v>40228</v>
          </cell>
          <cell r="J666">
            <v>7</v>
          </cell>
        </row>
        <row r="667">
          <cell r="F667">
            <v>40228</v>
          </cell>
          <cell r="J667">
            <v>2</v>
          </cell>
        </row>
        <row r="668">
          <cell r="F668">
            <v>40228</v>
          </cell>
        </row>
        <row r="669">
          <cell r="F669">
            <v>40228</v>
          </cell>
          <cell r="J669">
            <v>25</v>
          </cell>
        </row>
        <row r="670">
          <cell r="F670">
            <v>40228</v>
          </cell>
          <cell r="J670">
            <v>2</v>
          </cell>
        </row>
        <row r="671">
          <cell r="F671">
            <v>40228</v>
          </cell>
          <cell r="J671">
            <v>4</v>
          </cell>
        </row>
        <row r="672">
          <cell r="F672">
            <v>40228</v>
          </cell>
        </row>
        <row r="673">
          <cell r="F673">
            <v>40229</v>
          </cell>
          <cell r="J673">
            <v>14</v>
          </cell>
        </row>
        <row r="674">
          <cell r="F674">
            <v>40229</v>
          </cell>
          <cell r="J674">
            <v>3</v>
          </cell>
        </row>
        <row r="675">
          <cell r="F675">
            <v>40229</v>
          </cell>
          <cell r="J675">
            <v>21</v>
          </cell>
        </row>
        <row r="676">
          <cell r="F676">
            <v>40229</v>
          </cell>
        </row>
        <row r="677">
          <cell r="F677">
            <v>40229</v>
          </cell>
          <cell r="J677">
            <v>37</v>
          </cell>
        </row>
        <row r="678">
          <cell r="F678">
            <v>40229</v>
          </cell>
          <cell r="J678">
            <v>16</v>
          </cell>
        </row>
        <row r="679">
          <cell r="F679">
            <v>40229</v>
          </cell>
        </row>
        <row r="680">
          <cell r="F680">
            <v>40229</v>
          </cell>
        </row>
        <row r="681">
          <cell r="F681">
            <v>40229</v>
          </cell>
        </row>
        <row r="682">
          <cell r="F682">
            <v>40229</v>
          </cell>
        </row>
        <row r="683">
          <cell r="F683">
            <v>40229</v>
          </cell>
        </row>
        <row r="684">
          <cell r="F684">
            <v>40229</v>
          </cell>
          <cell r="J684">
            <v>120</v>
          </cell>
        </row>
        <row r="685">
          <cell r="F685">
            <v>40231</v>
          </cell>
          <cell r="J685">
            <v>40</v>
          </cell>
        </row>
        <row r="686">
          <cell r="F686">
            <v>40231</v>
          </cell>
          <cell r="J686">
            <v>62</v>
          </cell>
        </row>
        <row r="687">
          <cell r="F687">
            <v>40231</v>
          </cell>
        </row>
        <row r="688">
          <cell r="F688">
            <v>40231</v>
          </cell>
          <cell r="J688">
            <v>17.2</v>
          </cell>
        </row>
        <row r="689">
          <cell r="F689">
            <v>40231</v>
          </cell>
          <cell r="J689">
            <v>18</v>
          </cell>
        </row>
        <row r="690">
          <cell r="F690">
            <v>40231</v>
          </cell>
          <cell r="J690">
            <v>79</v>
          </cell>
        </row>
        <row r="691">
          <cell r="F691">
            <v>40231</v>
          </cell>
          <cell r="J691">
            <v>54</v>
          </cell>
        </row>
        <row r="692">
          <cell r="F692">
            <v>40231</v>
          </cell>
          <cell r="J692">
            <v>168.2</v>
          </cell>
        </row>
        <row r="693">
          <cell r="F693">
            <v>40231</v>
          </cell>
        </row>
        <row r="694">
          <cell r="F694">
            <v>40231</v>
          </cell>
          <cell r="J694">
            <v>12</v>
          </cell>
        </row>
        <row r="695">
          <cell r="F695">
            <v>40231</v>
          </cell>
          <cell r="J695">
            <v>4</v>
          </cell>
        </row>
        <row r="696">
          <cell r="F696">
            <v>40231</v>
          </cell>
          <cell r="J696">
            <v>14</v>
          </cell>
        </row>
        <row r="697">
          <cell r="F697">
            <v>40231</v>
          </cell>
        </row>
        <row r="698">
          <cell r="F698">
            <v>40232</v>
          </cell>
          <cell r="J698">
            <v>35</v>
          </cell>
        </row>
        <row r="699">
          <cell r="F699">
            <v>40232</v>
          </cell>
          <cell r="J699">
            <v>5</v>
          </cell>
        </row>
        <row r="700">
          <cell r="F700">
            <v>40232</v>
          </cell>
        </row>
        <row r="701">
          <cell r="F701">
            <v>40232</v>
          </cell>
          <cell r="J701">
            <v>39</v>
          </cell>
        </row>
        <row r="702">
          <cell r="F702">
            <v>40232</v>
          </cell>
          <cell r="J702">
            <v>56</v>
          </cell>
        </row>
        <row r="703">
          <cell r="F703">
            <v>40232</v>
          </cell>
          <cell r="J703">
            <v>14</v>
          </cell>
        </row>
        <row r="704">
          <cell r="F704">
            <v>40232</v>
          </cell>
        </row>
        <row r="705">
          <cell r="F705">
            <v>40232</v>
          </cell>
          <cell r="J705">
            <v>100</v>
          </cell>
        </row>
        <row r="706">
          <cell r="F706">
            <v>40232</v>
          </cell>
          <cell r="J706">
            <v>13.1</v>
          </cell>
        </row>
        <row r="707">
          <cell r="F707">
            <v>40232</v>
          </cell>
          <cell r="J707">
            <v>22</v>
          </cell>
        </row>
        <row r="708">
          <cell r="F708">
            <v>40232</v>
          </cell>
        </row>
        <row r="709">
          <cell r="F709">
            <v>40232</v>
          </cell>
          <cell r="J709">
            <v>18</v>
          </cell>
        </row>
        <row r="710">
          <cell r="F710">
            <v>40232</v>
          </cell>
        </row>
        <row r="711">
          <cell r="F711">
            <v>40232</v>
          </cell>
          <cell r="J711">
            <v>5</v>
          </cell>
        </row>
        <row r="712">
          <cell r="F712">
            <v>40232</v>
          </cell>
          <cell r="J712">
            <v>48.2</v>
          </cell>
        </row>
        <row r="713">
          <cell r="F713">
            <v>40232</v>
          </cell>
          <cell r="J713">
            <v>18</v>
          </cell>
        </row>
        <row r="714">
          <cell r="F714">
            <v>40232</v>
          </cell>
          <cell r="J714">
            <v>13</v>
          </cell>
        </row>
        <row r="715">
          <cell r="F715">
            <v>40232</v>
          </cell>
          <cell r="J715">
            <v>62</v>
          </cell>
        </row>
        <row r="716">
          <cell r="F716">
            <v>40232</v>
          </cell>
          <cell r="J716">
            <v>40</v>
          </cell>
        </row>
        <row r="717">
          <cell r="F717">
            <v>40232</v>
          </cell>
        </row>
        <row r="718">
          <cell r="F718">
            <v>40232</v>
          </cell>
        </row>
        <row r="719">
          <cell r="F719">
            <v>40233</v>
          </cell>
          <cell r="J719">
            <v>43</v>
          </cell>
        </row>
        <row r="720">
          <cell r="F720">
            <v>40233</v>
          </cell>
          <cell r="J720">
            <v>2</v>
          </cell>
        </row>
        <row r="721">
          <cell r="F721">
            <v>40233</v>
          </cell>
          <cell r="J721">
            <v>6</v>
          </cell>
        </row>
        <row r="722">
          <cell r="F722">
            <v>40233</v>
          </cell>
          <cell r="J722">
            <v>3</v>
          </cell>
        </row>
        <row r="723">
          <cell r="F723">
            <v>40233</v>
          </cell>
        </row>
        <row r="724">
          <cell r="F724">
            <v>40233</v>
          </cell>
          <cell r="J724">
            <v>26</v>
          </cell>
        </row>
        <row r="725">
          <cell r="F725">
            <v>40233</v>
          </cell>
        </row>
        <row r="726">
          <cell r="F726">
            <v>40233</v>
          </cell>
          <cell r="J726">
            <v>7.7</v>
          </cell>
        </row>
        <row r="727">
          <cell r="F727">
            <v>40233</v>
          </cell>
          <cell r="J727">
            <v>2</v>
          </cell>
        </row>
        <row r="728">
          <cell r="F728">
            <v>40233</v>
          </cell>
          <cell r="J728">
            <v>25</v>
          </cell>
        </row>
        <row r="729">
          <cell r="F729">
            <v>40233</v>
          </cell>
          <cell r="J729">
            <v>62.2</v>
          </cell>
        </row>
        <row r="730">
          <cell r="F730">
            <v>40233</v>
          </cell>
        </row>
        <row r="731">
          <cell r="F731">
            <v>40233</v>
          </cell>
          <cell r="J731">
            <v>4</v>
          </cell>
        </row>
        <row r="732">
          <cell r="F732">
            <v>40233</v>
          </cell>
          <cell r="J732">
            <v>20</v>
          </cell>
        </row>
        <row r="733">
          <cell r="F733">
            <v>40233</v>
          </cell>
          <cell r="J733">
            <v>12</v>
          </cell>
        </row>
        <row r="734">
          <cell r="F734">
            <v>40233</v>
          </cell>
          <cell r="J734">
            <v>64</v>
          </cell>
        </row>
        <row r="735">
          <cell r="F735">
            <v>40233</v>
          </cell>
          <cell r="J735">
            <v>15</v>
          </cell>
        </row>
        <row r="736">
          <cell r="F736">
            <v>40233</v>
          </cell>
          <cell r="J736">
            <v>14.2</v>
          </cell>
        </row>
        <row r="737">
          <cell r="F737">
            <v>40234</v>
          </cell>
          <cell r="J737">
            <v>5</v>
          </cell>
        </row>
        <row r="738">
          <cell r="F738">
            <v>40234</v>
          </cell>
          <cell r="J738">
            <v>18</v>
          </cell>
        </row>
        <row r="739">
          <cell r="F739">
            <v>40234</v>
          </cell>
        </row>
        <row r="740">
          <cell r="F740">
            <v>40234</v>
          </cell>
          <cell r="J740">
            <v>9</v>
          </cell>
        </row>
        <row r="741">
          <cell r="F741">
            <v>40234</v>
          </cell>
        </row>
        <row r="742">
          <cell r="F742">
            <v>40234</v>
          </cell>
          <cell r="J742">
            <v>9</v>
          </cell>
        </row>
        <row r="743">
          <cell r="F743">
            <v>40234</v>
          </cell>
          <cell r="J743">
            <v>72</v>
          </cell>
        </row>
        <row r="744">
          <cell r="F744">
            <v>40234</v>
          </cell>
        </row>
        <row r="745">
          <cell r="F745">
            <v>40234</v>
          </cell>
          <cell r="J745">
            <v>11.6</v>
          </cell>
        </row>
        <row r="746">
          <cell r="F746">
            <v>40234</v>
          </cell>
          <cell r="J746">
            <v>8</v>
          </cell>
        </row>
        <row r="747">
          <cell r="F747">
            <v>40234</v>
          </cell>
          <cell r="J747">
            <v>20</v>
          </cell>
        </row>
        <row r="748">
          <cell r="F748">
            <v>40234</v>
          </cell>
          <cell r="J748">
            <v>6.6</v>
          </cell>
        </row>
        <row r="749">
          <cell r="F749">
            <v>40234</v>
          </cell>
          <cell r="J749">
            <v>30</v>
          </cell>
        </row>
        <row r="750">
          <cell r="F750">
            <v>40234</v>
          </cell>
        </row>
        <row r="751">
          <cell r="F751">
            <v>40234</v>
          </cell>
          <cell r="J751">
            <v>3.8</v>
          </cell>
        </row>
        <row r="752">
          <cell r="F752">
            <v>40234</v>
          </cell>
          <cell r="J752">
            <v>8</v>
          </cell>
        </row>
        <row r="753">
          <cell r="F753">
            <v>40234</v>
          </cell>
        </row>
        <row r="754">
          <cell r="F754">
            <v>40234</v>
          </cell>
          <cell r="J754">
            <v>76</v>
          </cell>
        </row>
        <row r="755">
          <cell r="F755">
            <v>40234</v>
          </cell>
          <cell r="J755">
            <v>18.04</v>
          </cell>
        </row>
        <row r="756">
          <cell r="F756">
            <v>40234</v>
          </cell>
          <cell r="J756">
            <v>8</v>
          </cell>
        </row>
        <row r="757">
          <cell r="F757">
            <v>40234</v>
          </cell>
        </row>
        <row r="758">
          <cell r="F758">
            <v>40234</v>
          </cell>
        </row>
        <row r="759">
          <cell r="F759">
            <v>40235</v>
          </cell>
          <cell r="J759">
            <v>28</v>
          </cell>
        </row>
        <row r="760">
          <cell r="F760">
            <v>40235</v>
          </cell>
          <cell r="J760">
            <v>7</v>
          </cell>
        </row>
        <row r="761">
          <cell r="F761">
            <v>40235</v>
          </cell>
          <cell r="J761">
            <v>38</v>
          </cell>
        </row>
        <row r="762">
          <cell r="F762">
            <v>40235</v>
          </cell>
          <cell r="J762">
            <v>8</v>
          </cell>
        </row>
        <row r="763">
          <cell r="F763">
            <v>40235</v>
          </cell>
          <cell r="J763">
            <v>20</v>
          </cell>
        </row>
        <row r="764">
          <cell r="F764">
            <v>40235</v>
          </cell>
          <cell r="J764">
            <v>4</v>
          </cell>
        </row>
        <row r="765">
          <cell r="F765">
            <v>40235</v>
          </cell>
          <cell r="J765">
            <v>20.3</v>
          </cell>
        </row>
        <row r="766">
          <cell r="F766">
            <v>40235</v>
          </cell>
          <cell r="J766">
            <v>7.2</v>
          </cell>
        </row>
        <row r="767">
          <cell r="F767">
            <v>40235</v>
          </cell>
          <cell r="J767">
            <v>13.8</v>
          </cell>
        </row>
        <row r="768">
          <cell r="F768">
            <v>40235</v>
          </cell>
          <cell r="J768">
            <v>4</v>
          </cell>
        </row>
        <row r="769">
          <cell r="F769">
            <v>40235</v>
          </cell>
          <cell r="J769">
            <v>23</v>
          </cell>
        </row>
        <row r="770">
          <cell r="F770">
            <v>40235</v>
          </cell>
        </row>
        <row r="771">
          <cell r="F771">
            <v>40235</v>
          </cell>
          <cell r="J771">
            <v>6</v>
          </cell>
        </row>
        <row r="772">
          <cell r="F772">
            <v>40235</v>
          </cell>
        </row>
        <row r="773">
          <cell r="F773">
            <v>40235</v>
          </cell>
          <cell r="J773">
            <v>24</v>
          </cell>
        </row>
        <row r="774">
          <cell r="F774">
            <v>40236</v>
          </cell>
          <cell r="J774">
            <v>34</v>
          </cell>
        </row>
        <row r="775">
          <cell r="F775">
            <v>40236</v>
          </cell>
          <cell r="J775">
            <v>10</v>
          </cell>
        </row>
        <row r="776">
          <cell r="F776">
            <v>40236</v>
          </cell>
          <cell r="J776">
            <v>24</v>
          </cell>
        </row>
        <row r="777">
          <cell r="F777">
            <v>40236</v>
          </cell>
          <cell r="J777">
            <v>5</v>
          </cell>
        </row>
        <row r="778">
          <cell r="F778">
            <v>40236</v>
          </cell>
          <cell r="J778">
            <v>30</v>
          </cell>
        </row>
        <row r="779">
          <cell r="F779">
            <v>40236</v>
          </cell>
          <cell r="J779">
            <v>32</v>
          </cell>
        </row>
        <row r="780">
          <cell r="F780">
            <v>40236</v>
          </cell>
        </row>
        <row r="781">
          <cell r="F781">
            <v>40236</v>
          </cell>
        </row>
        <row r="782">
          <cell r="F782">
            <v>40236</v>
          </cell>
        </row>
        <row r="783">
          <cell r="F783">
            <v>40236</v>
          </cell>
        </row>
        <row r="784">
          <cell r="F784">
            <v>40238</v>
          </cell>
          <cell r="J784">
            <v>45</v>
          </cell>
        </row>
        <row r="785">
          <cell r="F785">
            <v>40238</v>
          </cell>
          <cell r="J785">
            <v>38</v>
          </cell>
        </row>
        <row r="786">
          <cell r="F786">
            <v>40238</v>
          </cell>
          <cell r="J786">
            <v>43</v>
          </cell>
        </row>
        <row r="787">
          <cell r="F787">
            <v>40238</v>
          </cell>
          <cell r="J787">
            <v>39</v>
          </cell>
        </row>
        <row r="788">
          <cell r="F788">
            <v>40238</v>
          </cell>
          <cell r="J788">
            <v>32</v>
          </cell>
        </row>
        <row r="789">
          <cell r="F789">
            <v>40238</v>
          </cell>
          <cell r="J789">
            <v>4</v>
          </cell>
        </row>
        <row r="790">
          <cell r="F790">
            <v>40238</v>
          </cell>
        </row>
        <row r="791">
          <cell r="F791">
            <v>40238</v>
          </cell>
        </row>
        <row r="792">
          <cell r="F792">
            <v>40238</v>
          </cell>
          <cell r="J792">
            <v>7</v>
          </cell>
        </row>
        <row r="793">
          <cell r="F793">
            <v>40238</v>
          </cell>
        </row>
        <row r="794">
          <cell r="F794">
            <v>40238</v>
          </cell>
          <cell r="J794">
            <v>13</v>
          </cell>
        </row>
        <row r="795">
          <cell r="F795">
            <v>40238</v>
          </cell>
          <cell r="J795">
            <v>15</v>
          </cell>
        </row>
        <row r="796">
          <cell r="F796">
            <v>40238</v>
          </cell>
          <cell r="J796">
            <v>32</v>
          </cell>
        </row>
        <row r="797">
          <cell r="F797">
            <v>40238</v>
          </cell>
          <cell r="J797">
            <v>18</v>
          </cell>
        </row>
        <row r="798">
          <cell r="F798">
            <v>40238</v>
          </cell>
          <cell r="J798">
            <v>10.08</v>
          </cell>
        </row>
        <row r="799">
          <cell r="F799">
            <v>40239</v>
          </cell>
          <cell r="J799">
            <v>7</v>
          </cell>
        </row>
        <row r="800">
          <cell r="F800">
            <v>40239</v>
          </cell>
        </row>
        <row r="801">
          <cell r="F801">
            <v>40239</v>
          </cell>
          <cell r="J801">
            <v>10</v>
          </cell>
        </row>
        <row r="802">
          <cell r="F802">
            <v>40239</v>
          </cell>
          <cell r="J802">
            <v>3</v>
          </cell>
        </row>
        <row r="803">
          <cell r="F803">
            <v>40239</v>
          </cell>
          <cell r="J803">
            <v>8</v>
          </cell>
        </row>
        <row r="804">
          <cell r="F804">
            <v>40239</v>
          </cell>
          <cell r="J804">
            <v>16</v>
          </cell>
        </row>
        <row r="805">
          <cell r="F805">
            <v>40239</v>
          </cell>
        </row>
        <row r="806">
          <cell r="F806">
            <v>40239</v>
          </cell>
          <cell r="J806">
            <v>10.4</v>
          </cell>
        </row>
        <row r="807">
          <cell r="F807">
            <v>40239</v>
          </cell>
          <cell r="J807">
            <v>58</v>
          </cell>
        </row>
        <row r="808">
          <cell r="F808">
            <v>40239</v>
          </cell>
        </row>
        <row r="809">
          <cell r="F809">
            <v>40239</v>
          </cell>
          <cell r="J809">
            <v>30</v>
          </cell>
        </row>
        <row r="810">
          <cell r="F810">
            <v>40239</v>
          </cell>
        </row>
        <row r="811">
          <cell r="F811">
            <v>40240</v>
          </cell>
          <cell r="J811">
            <v>16</v>
          </cell>
        </row>
        <row r="812">
          <cell r="F812">
            <v>40240</v>
          </cell>
          <cell r="J812">
            <v>15</v>
          </cell>
        </row>
        <row r="813">
          <cell r="F813">
            <v>40240</v>
          </cell>
          <cell r="J813">
            <v>22</v>
          </cell>
        </row>
        <row r="814">
          <cell r="F814">
            <v>40240</v>
          </cell>
          <cell r="J814">
            <v>21</v>
          </cell>
        </row>
        <row r="815">
          <cell r="F815">
            <v>40240</v>
          </cell>
          <cell r="J815">
            <v>76</v>
          </cell>
        </row>
        <row r="816">
          <cell r="F816">
            <v>40240</v>
          </cell>
        </row>
        <row r="817">
          <cell r="F817">
            <v>40240</v>
          </cell>
          <cell r="J817">
            <v>5</v>
          </cell>
        </row>
        <row r="818">
          <cell r="F818">
            <v>40240</v>
          </cell>
        </row>
        <row r="819">
          <cell r="F819">
            <v>40240</v>
          </cell>
          <cell r="J819">
            <v>43</v>
          </cell>
        </row>
        <row r="820">
          <cell r="F820">
            <v>40240</v>
          </cell>
        </row>
        <row r="821">
          <cell r="F821">
            <v>40240</v>
          </cell>
          <cell r="J821">
            <v>25</v>
          </cell>
        </row>
        <row r="822">
          <cell r="F822">
            <v>40240</v>
          </cell>
          <cell r="J822">
            <v>35</v>
          </cell>
        </row>
        <row r="823">
          <cell r="F823">
            <v>40240</v>
          </cell>
          <cell r="J823">
            <v>43</v>
          </cell>
        </row>
        <row r="824">
          <cell r="F824">
            <v>40240</v>
          </cell>
        </row>
        <row r="825">
          <cell r="F825">
            <v>40240</v>
          </cell>
          <cell r="J825">
            <v>28</v>
          </cell>
        </row>
        <row r="826">
          <cell r="F826">
            <v>40240</v>
          </cell>
        </row>
        <row r="827">
          <cell r="F827">
            <v>40240</v>
          </cell>
          <cell r="J827">
            <v>71</v>
          </cell>
        </row>
        <row r="828">
          <cell r="F828">
            <v>40241</v>
          </cell>
          <cell r="J828">
            <v>2</v>
          </cell>
        </row>
        <row r="829">
          <cell r="F829">
            <v>40241</v>
          </cell>
          <cell r="J829">
            <v>10</v>
          </cell>
        </row>
        <row r="830">
          <cell r="F830">
            <v>40241</v>
          </cell>
          <cell r="J830">
            <v>7</v>
          </cell>
        </row>
        <row r="831">
          <cell r="F831">
            <v>40241</v>
          </cell>
          <cell r="J831">
            <v>20</v>
          </cell>
        </row>
        <row r="832">
          <cell r="F832">
            <v>40241</v>
          </cell>
          <cell r="J832">
            <v>7.6</v>
          </cell>
        </row>
        <row r="833">
          <cell r="F833">
            <v>40241</v>
          </cell>
          <cell r="J833">
            <v>20</v>
          </cell>
        </row>
        <row r="834">
          <cell r="F834">
            <v>40241</v>
          </cell>
          <cell r="J834">
            <v>8</v>
          </cell>
        </row>
        <row r="835">
          <cell r="F835">
            <v>40241</v>
          </cell>
          <cell r="J835">
            <v>3.4</v>
          </cell>
        </row>
        <row r="836">
          <cell r="F836">
            <v>40241</v>
          </cell>
        </row>
        <row r="837">
          <cell r="F837">
            <v>40241</v>
          </cell>
        </row>
        <row r="838">
          <cell r="F838">
            <v>40241</v>
          </cell>
          <cell r="J838">
            <v>7</v>
          </cell>
        </row>
        <row r="839">
          <cell r="F839">
            <v>40241</v>
          </cell>
          <cell r="J839">
            <v>32</v>
          </cell>
        </row>
        <row r="840">
          <cell r="F840">
            <v>40241</v>
          </cell>
        </row>
        <row r="841">
          <cell r="F841">
            <v>40241</v>
          </cell>
          <cell r="J841">
            <v>18</v>
          </cell>
        </row>
        <row r="842">
          <cell r="F842">
            <v>40242</v>
          </cell>
          <cell r="J842">
            <v>24</v>
          </cell>
        </row>
        <row r="843">
          <cell r="F843">
            <v>40242</v>
          </cell>
          <cell r="J843">
            <v>10</v>
          </cell>
        </row>
        <row r="844">
          <cell r="F844">
            <v>40242</v>
          </cell>
          <cell r="J844">
            <v>51</v>
          </cell>
        </row>
        <row r="845">
          <cell r="F845">
            <v>40242</v>
          </cell>
        </row>
        <row r="846">
          <cell r="F846">
            <v>40242</v>
          </cell>
          <cell r="J846">
            <v>25</v>
          </cell>
        </row>
        <row r="847">
          <cell r="F847">
            <v>40242</v>
          </cell>
          <cell r="J847">
            <v>8.1999999999999993</v>
          </cell>
        </row>
        <row r="848">
          <cell r="F848">
            <v>40242</v>
          </cell>
          <cell r="J848">
            <v>42</v>
          </cell>
        </row>
        <row r="849">
          <cell r="F849">
            <v>40242</v>
          </cell>
          <cell r="J849">
            <v>10</v>
          </cell>
        </row>
        <row r="850">
          <cell r="F850">
            <v>40242</v>
          </cell>
          <cell r="J850">
            <v>36</v>
          </cell>
        </row>
        <row r="851">
          <cell r="F851">
            <v>40242</v>
          </cell>
          <cell r="J851">
            <v>1.4</v>
          </cell>
        </row>
        <row r="852">
          <cell r="F852">
            <v>40242</v>
          </cell>
        </row>
        <row r="853">
          <cell r="F853">
            <v>40242</v>
          </cell>
          <cell r="J853">
            <v>4.2</v>
          </cell>
        </row>
        <row r="854">
          <cell r="F854">
            <v>40242</v>
          </cell>
          <cell r="J854">
            <v>35</v>
          </cell>
        </row>
        <row r="855">
          <cell r="F855">
            <v>40242</v>
          </cell>
          <cell r="J855">
            <v>7</v>
          </cell>
        </row>
        <row r="856">
          <cell r="F856">
            <v>40243</v>
          </cell>
          <cell r="J856">
            <v>27</v>
          </cell>
        </row>
        <row r="857">
          <cell r="F857">
            <v>40243</v>
          </cell>
        </row>
        <row r="858">
          <cell r="F858">
            <v>40243</v>
          </cell>
          <cell r="J858">
            <v>58</v>
          </cell>
        </row>
        <row r="859">
          <cell r="F859">
            <v>40243</v>
          </cell>
          <cell r="J859">
            <v>21</v>
          </cell>
        </row>
        <row r="860">
          <cell r="F860">
            <v>40243</v>
          </cell>
          <cell r="J860">
            <v>16</v>
          </cell>
        </row>
        <row r="861">
          <cell r="F861">
            <v>40243</v>
          </cell>
        </row>
        <row r="862">
          <cell r="F862">
            <v>40243</v>
          </cell>
        </row>
        <row r="863">
          <cell r="F863">
            <v>40243</v>
          </cell>
        </row>
        <row r="864">
          <cell r="F864">
            <v>40245</v>
          </cell>
          <cell r="J864">
            <v>22</v>
          </cell>
        </row>
        <row r="865">
          <cell r="F865">
            <v>40245</v>
          </cell>
          <cell r="J865">
            <v>34</v>
          </cell>
        </row>
        <row r="866">
          <cell r="F866">
            <v>40245</v>
          </cell>
          <cell r="J866">
            <v>32</v>
          </cell>
        </row>
        <row r="867">
          <cell r="F867">
            <v>40245</v>
          </cell>
          <cell r="J867">
            <v>56</v>
          </cell>
        </row>
        <row r="868">
          <cell r="F868">
            <v>40245</v>
          </cell>
          <cell r="J868">
            <v>17</v>
          </cell>
        </row>
        <row r="869">
          <cell r="F869">
            <v>40245</v>
          </cell>
          <cell r="J869">
            <v>21</v>
          </cell>
        </row>
        <row r="870">
          <cell r="F870">
            <v>40245</v>
          </cell>
        </row>
        <row r="871">
          <cell r="F871">
            <v>40245</v>
          </cell>
          <cell r="J871">
            <v>11.4</v>
          </cell>
        </row>
        <row r="872">
          <cell r="F872">
            <v>40245</v>
          </cell>
        </row>
        <row r="873">
          <cell r="F873">
            <v>40245</v>
          </cell>
          <cell r="J873">
            <v>14</v>
          </cell>
        </row>
        <row r="874">
          <cell r="F874">
            <v>40245</v>
          </cell>
        </row>
        <row r="875">
          <cell r="F875">
            <v>40245</v>
          </cell>
        </row>
        <row r="876">
          <cell r="F876">
            <v>40245</v>
          </cell>
          <cell r="J876">
            <v>41</v>
          </cell>
        </row>
        <row r="877">
          <cell r="F877">
            <v>40245</v>
          </cell>
        </row>
        <row r="878">
          <cell r="F878">
            <v>40245</v>
          </cell>
          <cell r="J878">
            <v>5</v>
          </cell>
        </row>
        <row r="879">
          <cell r="F879">
            <v>40245</v>
          </cell>
        </row>
        <row r="880">
          <cell r="F880">
            <v>40246</v>
          </cell>
          <cell r="J880">
            <v>12</v>
          </cell>
        </row>
        <row r="881">
          <cell r="F881">
            <v>40246</v>
          </cell>
          <cell r="J881">
            <v>9</v>
          </cell>
        </row>
        <row r="882">
          <cell r="F882">
            <v>40246</v>
          </cell>
        </row>
        <row r="883">
          <cell r="F883">
            <v>40246</v>
          </cell>
          <cell r="J883">
            <v>44</v>
          </cell>
        </row>
        <row r="884">
          <cell r="F884">
            <v>40246</v>
          </cell>
          <cell r="J884">
            <v>44</v>
          </cell>
        </row>
        <row r="885">
          <cell r="F885">
            <v>40246</v>
          </cell>
        </row>
        <row r="886">
          <cell r="F886">
            <v>40246</v>
          </cell>
          <cell r="J886">
            <v>10</v>
          </cell>
        </row>
        <row r="887">
          <cell r="F887">
            <v>40246</v>
          </cell>
          <cell r="J887">
            <v>3.8</v>
          </cell>
        </row>
        <row r="888">
          <cell r="F888">
            <v>40246</v>
          </cell>
          <cell r="J888">
            <v>93</v>
          </cell>
        </row>
        <row r="889">
          <cell r="F889">
            <v>40246</v>
          </cell>
        </row>
        <row r="890">
          <cell r="F890">
            <v>40246</v>
          </cell>
          <cell r="J890">
            <v>4</v>
          </cell>
        </row>
        <row r="891">
          <cell r="F891">
            <v>40246</v>
          </cell>
        </row>
        <row r="892">
          <cell r="F892">
            <v>40246</v>
          </cell>
        </row>
        <row r="893">
          <cell r="F893">
            <v>40246</v>
          </cell>
          <cell r="J893">
            <v>20</v>
          </cell>
        </row>
        <row r="894">
          <cell r="F894">
            <v>40246</v>
          </cell>
        </row>
        <row r="895">
          <cell r="F895">
            <v>40246</v>
          </cell>
        </row>
        <row r="896">
          <cell r="F896">
            <v>40246</v>
          </cell>
          <cell r="J896">
            <v>3</v>
          </cell>
        </row>
        <row r="897">
          <cell r="F897">
            <v>40247</v>
          </cell>
          <cell r="J897">
            <v>2</v>
          </cell>
        </row>
        <row r="898">
          <cell r="F898">
            <v>40247</v>
          </cell>
          <cell r="J898">
            <v>6</v>
          </cell>
        </row>
        <row r="899">
          <cell r="F899">
            <v>40247</v>
          </cell>
          <cell r="J899">
            <v>2</v>
          </cell>
        </row>
        <row r="900">
          <cell r="F900">
            <v>40247</v>
          </cell>
          <cell r="J900">
            <v>36</v>
          </cell>
        </row>
        <row r="901">
          <cell r="F901">
            <v>40247</v>
          </cell>
          <cell r="J901">
            <v>11.6</v>
          </cell>
        </row>
        <row r="902">
          <cell r="F902">
            <v>40247</v>
          </cell>
        </row>
        <row r="903">
          <cell r="F903">
            <v>40247</v>
          </cell>
          <cell r="J903">
            <v>38</v>
          </cell>
        </row>
        <row r="904">
          <cell r="F904">
            <v>40247</v>
          </cell>
          <cell r="J904">
            <v>2</v>
          </cell>
        </row>
        <row r="905">
          <cell r="F905">
            <v>40247</v>
          </cell>
          <cell r="J905">
            <v>12</v>
          </cell>
        </row>
        <row r="906">
          <cell r="F906">
            <v>40247</v>
          </cell>
          <cell r="J906">
            <v>13</v>
          </cell>
        </row>
        <row r="907">
          <cell r="F907">
            <v>40247</v>
          </cell>
          <cell r="J907">
            <v>42</v>
          </cell>
        </row>
        <row r="908">
          <cell r="F908">
            <v>40247</v>
          </cell>
          <cell r="J908">
            <v>3</v>
          </cell>
        </row>
        <row r="909">
          <cell r="F909">
            <v>40248</v>
          </cell>
          <cell r="J909">
            <v>8</v>
          </cell>
        </row>
        <row r="910">
          <cell r="F910">
            <v>40248</v>
          </cell>
          <cell r="J910">
            <v>10</v>
          </cell>
        </row>
        <row r="911">
          <cell r="F911">
            <v>40248</v>
          </cell>
          <cell r="J911">
            <v>32</v>
          </cell>
        </row>
        <row r="912">
          <cell r="F912">
            <v>40248</v>
          </cell>
          <cell r="J912">
            <v>45</v>
          </cell>
        </row>
        <row r="913">
          <cell r="F913">
            <v>40248</v>
          </cell>
        </row>
        <row r="914">
          <cell r="F914">
            <v>40248</v>
          </cell>
          <cell r="J914">
            <v>5</v>
          </cell>
        </row>
        <row r="915">
          <cell r="F915">
            <v>40248</v>
          </cell>
          <cell r="J915">
            <v>12</v>
          </cell>
        </row>
        <row r="916">
          <cell r="F916">
            <v>40248</v>
          </cell>
          <cell r="J916">
            <v>6</v>
          </cell>
        </row>
        <row r="917">
          <cell r="F917">
            <v>40248</v>
          </cell>
          <cell r="J917">
            <v>3.1</v>
          </cell>
        </row>
        <row r="918">
          <cell r="F918">
            <v>40248</v>
          </cell>
          <cell r="J918">
            <v>17.600000000000001</v>
          </cell>
        </row>
        <row r="919">
          <cell r="F919">
            <v>40248</v>
          </cell>
          <cell r="J919">
            <v>11</v>
          </cell>
        </row>
        <row r="920">
          <cell r="F920">
            <v>40248</v>
          </cell>
          <cell r="J920">
            <v>11</v>
          </cell>
        </row>
        <row r="921">
          <cell r="F921">
            <v>40248</v>
          </cell>
          <cell r="J921">
            <v>14.2</v>
          </cell>
        </row>
        <row r="922">
          <cell r="F922">
            <v>40248</v>
          </cell>
        </row>
        <row r="923">
          <cell r="F923">
            <v>40248</v>
          </cell>
          <cell r="J923">
            <v>9</v>
          </cell>
        </row>
        <row r="924">
          <cell r="F924">
            <v>40249</v>
          </cell>
          <cell r="J924">
            <v>21</v>
          </cell>
        </row>
        <row r="925">
          <cell r="F925">
            <v>40249</v>
          </cell>
          <cell r="J925">
            <v>2</v>
          </cell>
        </row>
        <row r="926">
          <cell r="F926">
            <v>40249</v>
          </cell>
          <cell r="J926">
            <v>2</v>
          </cell>
        </row>
        <row r="927">
          <cell r="F927">
            <v>40249</v>
          </cell>
          <cell r="J927">
            <v>43</v>
          </cell>
        </row>
        <row r="928">
          <cell r="F928">
            <v>40249</v>
          </cell>
          <cell r="J928">
            <v>10</v>
          </cell>
        </row>
        <row r="929">
          <cell r="F929">
            <v>40249</v>
          </cell>
        </row>
        <row r="930">
          <cell r="F930">
            <v>40249</v>
          </cell>
          <cell r="J930">
            <v>1</v>
          </cell>
        </row>
        <row r="931">
          <cell r="F931">
            <v>40249</v>
          </cell>
          <cell r="J931">
            <v>21</v>
          </cell>
        </row>
        <row r="932">
          <cell r="F932">
            <v>40249</v>
          </cell>
          <cell r="J932">
            <v>17.600000000000001</v>
          </cell>
        </row>
        <row r="933">
          <cell r="F933">
            <v>40249</v>
          </cell>
          <cell r="J933">
            <v>24</v>
          </cell>
        </row>
        <row r="934">
          <cell r="F934">
            <v>40249</v>
          </cell>
          <cell r="J934">
            <v>2</v>
          </cell>
        </row>
        <row r="935">
          <cell r="F935">
            <v>40249</v>
          </cell>
          <cell r="J935">
            <v>10</v>
          </cell>
        </row>
        <row r="936">
          <cell r="F936">
            <v>40249</v>
          </cell>
        </row>
        <row r="937">
          <cell r="F937">
            <v>40249</v>
          </cell>
          <cell r="J937">
            <v>12</v>
          </cell>
        </row>
        <row r="938">
          <cell r="F938">
            <v>40249</v>
          </cell>
        </row>
        <row r="939">
          <cell r="F939">
            <v>40249</v>
          </cell>
          <cell r="J939">
            <v>11</v>
          </cell>
        </row>
        <row r="940">
          <cell r="F940">
            <v>40250</v>
          </cell>
          <cell r="J940">
            <v>9</v>
          </cell>
        </row>
        <row r="941">
          <cell r="F941">
            <v>40250</v>
          </cell>
          <cell r="J941">
            <v>18</v>
          </cell>
        </row>
        <row r="942">
          <cell r="F942">
            <v>40250</v>
          </cell>
          <cell r="J942">
            <v>32</v>
          </cell>
        </row>
        <row r="943">
          <cell r="F943">
            <v>40250</v>
          </cell>
          <cell r="J943">
            <v>8</v>
          </cell>
        </row>
        <row r="944">
          <cell r="F944">
            <v>40250</v>
          </cell>
        </row>
        <row r="945">
          <cell r="F945">
            <v>40250</v>
          </cell>
        </row>
        <row r="946">
          <cell r="F946">
            <v>40250</v>
          </cell>
        </row>
        <row r="947">
          <cell r="F947">
            <v>40250</v>
          </cell>
        </row>
        <row r="948">
          <cell r="F948">
            <v>40250</v>
          </cell>
        </row>
        <row r="949">
          <cell r="F949">
            <v>40252</v>
          </cell>
          <cell r="J949">
            <v>68</v>
          </cell>
        </row>
        <row r="950">
          <cell r="F950">
            <v>40252</v>
          </cell>
          <cell r="J950">
            <v>36</v>
          </cell>
        </row>
        <row r="951">
          <cell r="F951">
            <v>40252</v>
          </cell>
          <cell r="J951">
            <v>29</v>
          </cell>
        </row>
        <row r="952">
          <cell r="F952">
            <v>40252</v>
          </cell>
          <cell r="J952">
            <v>137</v>
          </cell>
        </row>
        <row r="953">
          <cell r="F953">
            <v>40252</v>
          </cell>
          <cell r="J953">
            <v>52</v>
          </cell>
        </row>
        <row r="954">
          <cell r="F954">
            <v>40252</v>
          </cell>
          <cell r="J954">
            <v>39</v>
          </cell>
        </row>
        <row r="955">
          <cell r="F955">
            <v>40252</v>
          </cell>
          <cell r="J955">
            <v>32</v>
          </cell>
        </row>
        <row r="956">
          <cell r="F956">
            <v>40252</v>
          </cell>
          <cell r="J956">
            <v>16.600000000000001</v>
          </cell>
        </row>
        <row r="957">
          <cell r="F957">
            <v>40252</v>
          </cell>
          <cell r="J957">
            <v>12</v>
          </cell>
        </row>
        <row r="958">
          <cell r="F958">
            <v>40252</v>
          </cell>
          <cell r="J958">
            <v>10</v>
          </cell>
        </row>
        <row r="959">
          <cell r="F959">
            <v>40252</v>
          </cell>
          <cell r="J959">
            <v>83</v>
          </cell>
        </row>
        <row r="960">
          <cell r="F960">
            <v>40252</v>
          </cell>
        </row>
        <row r="961">
          <cell r="F961">
            <v>40252</v>
          </cell>
        </row>
        <row r="962">
          <cell r="F962">
            <v>40252</v>
          </cell>
          <cell r="J962">
            <v>8.6</v>
          </cell>
        </row>
        <row r="963">
          <cell r="F963">
            <v>40252</v>
          </cell>
        </row>
        <row r="964">
          <cell r="F964">
            <v>40252</v>
          </cell>
          <cell r="J964">
            <v>10</v>
          </cell>
        </row>
        <row r="965">
          <cell r="F965">
            <v>40252</v>
          </cell>
        </row>
        <row r="966">
          <cell r="F966">
            <v>40252</v>
          </cell>
        </row>
        <row r="967">
          <cell r="F967">
            <v>40252</v>
          </cell>
          <cell r="J967">
            <v>23</v>
          </cell>
        </row>
        <row r="968">
          <cell r="F968">
            <v>40253</v>
          </cell>
        </row>
        <row r="969">
          <cell r="F969">
            <v>40253</v>
          </cell>
          <cell r="J969">
            <v>33</v>
          </cell>
        </row>
        <row r="970">
          <cell r="F970">
            <v>40253</v>
          </cell>
        </row>
        <row r="971">
          <cell r="F971">
            <v>40253</v>
          </cell>
          <cell r="J971">
            <v>21</v>
          </cell>
        </row>
        <row r="972">
          <cell r="F972">
            <v>40253</v>
          </cell>
        </row>
        <row r="973">
          <cell r="F973">
            <v>40253</v>
          </cell>
        </row>
        <row r="974">
          <cell r="F974">
            <v>40253</v>
          </cell>
          <cell r="J974">
            <v>6</v>
          </cell>
        </row>
        <row r="975">
          <cell r="F975">
            <v>40253</v>
          </cell>
          <cell r="J975">
            <v>6.6</v>
          </cell>
        </row>
        <row r="976">
          <cell r="F976">
            <v>40253</v>
          </cell>
        </row>
        <row r="977">
          <cell r="F977">
            <v>40253</v>
          </cell>
          <cell r="J977">
            <v>68</v>
          </cell>
        </row>
        <row r="978">
          <cell r="F978">
            <v>40253</v>
          </cell>
        </row>
        <row r="979">
          <cell r="F979">
            <v>40253</v>
          </cell>
          <cell r="J979">
            <v>94</v>
          </cell>
        </row>
        <row r="980">
          <cell r="F980">
            <v>40254</v>
          </cell>
        </row>
        <row r="981">
          <cell r="F981">
            <v>40254</v>
          </cell>
          <cell r="J981">
            <v>3</v>
          </cell>
        </row>
        <row r="982">
          <cell r="F982">
            <v>40254</v>
          </cell>
          <cell r="J982">
            <v>18</v>
          </cell>
        </row>
        <row r="983">
          <cell r="F983">
            <v>40254</v>
          </cell>
        </row>
        <row r="984">
          <cell r="F984">
            <v>40254</v>
          </cell>
          <cell r="J984">
            <v>8</v>
          </cell>
        </row>
        <row r="985">
          <cell r="F985">
            <v>40254</v>
          </cell>
          <cell r="J985">
            <v>6</v>
          </cell>
        </row>
        <row r="986">
          <cell r="F986">
            <v>40254</v>
          </cell>
        </row>
        <row r="987">
          <cell r="F987">
            <v>40254</v>
          </cell>
          <cell r="J987">
            <v>47</v>
          </cell>
        </row>
        <row r="988">
          <cell r="F988">
            <v>40254</v>
          </cell>
          <cell r="J988">
            <v>70</v>
          </cell>
        </row>
        <row r="989">
          <cell r="F989">
            <v>40254</v>
          </cell>
        </row>
        <row r="990">
          <cell r="F990">
            <v>40254</v>
          </cell>
          <cell r="J990">
            <v>20</v>
          </cell>
        </row>
        <row r="991">
          <cell r="F991">
            <v>40254</v>
          </cell>
          <cell r="J991">
            <v>10</v>
          </cell>
        </row>
        <row r="992">
          <cell r="F992">
            <v>40254</v>
          </cell>
          <cell r="J992">
            <v>66</v>
          </cell>
        </row>
        <row r="993">
          <cell r="F993">
            <v>40254</v>
          </cell>
        </row>
        <row r="994">
          <cell r="F994">
            <v>40254</v>
          </cell>
          <cell r="J994">
            <v>37</v>
          </cell>
        </row>
        <row r="995">
          <cell r="F995">
            <v>40254</v>
          </cell>
          <cell r="J995">
            <v>16.399999999999999</v>
          </cell>
        </row>
        <row r="996">
          <cell r="F996">
            <v>40254</v>
          </cell>
          <cell r="J996">
            <v>15.4</v>
          </cell>
        </row>
        <row r="997">
          <cell r="F997">
            <v>40254</v>
          </cell>
          <cell r="J997">
            <v>10</v>
          </cell>
        </row>
        <row r="998">
          <cell r="F998">
            <v>40254</v>
          </cell>
          <cell r="J998">
            <v>32.6</v>
          </cell>
        </row>
        <row r="999">
          <cell r="F999">
            <v>40255</v>
          </cell>
          <cell r="J999">
            <v>15</v>
          </cell>
        </row>
        <row r="1000">
          <cell r="F1000">
            <v>40255</v>
          </cell>
          <cell r="J1000">
            <v>7</v>
          </cell>
        </row>
        <row r="1001">
          <cell r="F1001">
            <v>40255</v>
          </cell>
          <cell r="J1001">
            <v>26</v>
          </cell>
        </row>
        <row r="1002">
          <cell r="F1002">
            <v>40255</v>
          </cell>
          <cell r="J1002">
            <v>2</v>
          </cell>
        </row>
        <row r="1003">
          <cell r="F1003">
            <v>40255</v>
          </cell>
          <cell r="J1003">
            <v>34</v>
          </cell>
        </row>
        <row r="1004">
          <cell r="F1004">
            <v>40255</v>
          </cell>
          <cell r="J1004">
            <v>42</v>
          </cell>
        </row>
        <row r="1005">
          <cell r="F1005">
            <v>40255</v>
          </cell>
          <cell r="J1005">
            <v>11</v>
          </cell>
        </row>
        <row r="1006">
          <cell r="F1006">
            <v>40255</v>
          </cell>
          <cell r="J1006">
            <v>3.6</v>
          </cell>
        </row>
        <row r="1007">
          <cell r="F1007">
            <v>40255</v>
          </cell>
        </row>
        <row r="1008">
          <cell r="F1008">
            <v>40255</v>
          </cell>
          <cell r="J1008">
            <v>3.4</v>
          </cell>
        </row>
        <row r="1009">
          <cell r="F1009">
            <v>40255</v>
          </cell>
          <cell r="J1009">
            <v>31</v>
          </cell>
        </row>
        <row r="1010">
          <cell r="F1010">
            <v>40255</v>
          </cell>
          <cell r="J1010">
            <v>54</v>
          </cell>
        </row>
        <row r="1011">
          <cell r="F1011">
            <v>40255</v>
          </cell>
          <cell r="J1011">
            <v>14</v>
          </cell>
        </row>
        <row r="1012">
          <cell r="F1012">
            <v>40255</v>
          </cell>
          <cell r="J1012">
            <v>15</v>
          </cell>
        </row>
        <row r="1013">
          <cell r="F1013">
            <v>40255</v>
          </cell>
        </row>
        <row r="1014">
          <cell r="F1014">
            <v>40255</v>
          </cell>
        </row>
        <row r="1015">
          <cell r="F1015">
            <v>40256</v>
          </cell>
          <cell r="J1015">
            <v>20</v>
          </cell>
        </row>
        <row r="1016">
          <cell r="F1016">
            <v>40256</v>
          </cell>
          <cell r="J1016">
            <v>15</v>
          </cell>
        </row>
        <row r="1017">
          <cell r="F1017">
            <v>40256</v>
          </cell>
          <cell r="J1017">
            <v>16</v>
          </cell>
        </row>
        <row r="1018">
          <cell r="F1018">
            <v>40256</v>
          </cell>
          <cell r="J1018">
            <v>32</v>
          </cell>
        </row>
        <row r="1019">
          <cell r="F1019">
            <v>40256</v>
          </cell>
          <cell r="J1019">
            <v>7</v>
          </cell>
        </row>
        <row r="1020">
          <cell r="F1020">
            <v>40256</v>
          </cell>
          <cell r="J1020">
            <v>58</v>
          </cell>
        </row>
        <row r="1021">
          <cell r="F1021">
            <v>40256</v>
          </cell>
          <cell r="J1021">
            <v>18</v>
          </cell>
        </row>
        <row r="1022">
          <cell r="F1022">
            <v>40256</v>
          </cell>
          <cell r="J1022">
            <v>24</v>
          </cell>
        </row>
        <row r="1023">
          <cell r="F1023">
            <v>40256</v>
          </cell>
        </row>
        <row r="1024">
          <cell r="F1024">
            <v>40256</v>
          </cell>
          <cell r="J1024">
            <v>67</v>
          </cell>
        </row>
        <row r="1025">
          <cell r="F1025">
            <v>40256</v>
          </cell>
        </row>
        <row r="1026">
          <cell r="F1026">
            <v>40256</v>
          </cell>
          <cell r="J1026">
            <v>10</v>
          </cell>
        </row>
        <row r="1027">
          <cell r="F1027">
            <v>40256</v>
          </cell>
          <cell r="J1027">
            <v>30</v>
          </cell>
        </row>
        <row r="1028">
          <cell r="F1028">
            <v>40256</v>
          </cell>
        </row>
        <row r="1029">
          <cell r="F1029">
            <v>40256</v>
          </cell>
        </row>
        <row r="1030">
          <cell r="F1030">
            <v>40256</v>
          </cell>
          <cell r="J1030">
            <v>16</v>
          </cell>
        </row>
        <row r="1031">
          <cell r="F1031">
            <v>40257</v>
          </cell>
          <cell r="J1031">
            <v>20</v>
          </cell>
        </row>
        <row r="1032">
          <cell r="F1032">
            <v>40257</v>
          </cell>
          <cell r="J1032">
            <v>98</v>
          </cell>
        </row>
        <row r="1033">
          <cell r="F1033">
            <v>40257</v>
          </cell>
        </row>
        <row r="1034">
          <cell r="F1034">
            <v>40257</v>
          </cell>
          <cell r="J1034">
            <v>9</v>
          </cell>
        </row>
        <row r="1035">
          <cell r="F1035">
            <v>40257</v>
          </cell>
          <cell r="J1035">
            <v>8</v>
          </cell>
        </row>
        <row r="1036">
          <cell r="F1036">
            <v>40257</v>
          </cell>
        </row>
        <row r="1037">
          <cell r="F1037">
            <v>40257</v>
          </cell>
        </row>
        <row r="1038">
          <cell r="F1038">
            <v>40259</v>
          </cell>
          <cell r="J1038">
            <v>42</v>
          </cell>
        </row>
        <row r="1039">
          <cell r="F1039">
            <v>40259</v>
          </cell>
          <cell r="J1039">
            <v>26</v>
          </cell>
        </row>
        <row r="1040">
          <cell r="F1040">
            <v>40259</v>
          </cell>
          <cell r="J1040">
            <v>28</v>
          </cell>
        </row>
        <row r="1041">
          <cell r="F1041">
            <v>40259</v>
          </cell>
          <cell r="J1041">
            <v>62</v>
          </cell>
        </row>
        <row r="1042">
          <cell r="F1042">
            <v>40259</v>
          </cell>
          <cell r="J1042">
            <v>35</v>
          </cell>
        </row>
        <row r="1043">
          <cell r="F1043">
            <v>40259</v>
          </cell>
          <cell r="J1043">
            <v>7.4</v>
          </cell>
        </row>
        <row r="1044">
          <cell r="F1044">
            <v>40259</v>
          </cell>
          <cell r="J1044">
            <v>4.2</v>
          </cell>
        </row>
        <row r="1045">
          <cell r="F1045">
            <v>40259</v>
          </cell>
          <cell r="J1045">
            <v>4.5999999999999996</v>
          </cell>
        </row>
        <row r="1046">
          <cell r="F1046">
            <v>40260</v>
          </cell>
          <cell r="J1046">
            <v>31</v>
          </cell>
        </row>
        <row r="1047">
          <cell r="F1047">
            <v>40260</v>
          </cell>
          <cell r="J1047">
            <v>12</v>
          </cell>
        </row>
        <row r="1048">
          <cell r="F1048">
            <v>40260</v>
          </cell>
        </row>
        <row r="1049">
          <cell r="F1049">
            <v>40260</v>
          </cell>
          <cell r="J1049">
            <v>10</v>
          </cell>
        </row>
        <row r="1050">
          <cell r="F1050">
            <v>40260</v>
          </cell>
          <cell r="J1050">
            <v>42</v>
          </cell>
        </row>
        <row r="1051">
          <cell r="F1051">
            <v>40260</v>
          </cell>
        </row>
        <row r="1052">
          <cell r="F1052">
            <v>40260</v>
          </cell>
          <cell r="J1052">
            <v>7</v>
          </cell>
        </row>
        <row r="1053">
          <cell r="F1053">
            <v>40260</v>
          </cell>
          <cell r="J1053">
            <v>31</v>
          </cell>
        </row>
        <row r="1054">
          <cell r="F1054">
            <v>40260</v>
          </cell>
          <cell r="J1054">
            <v>3.4</v>
          </cell>
        </row>
        <row r="1055">
          <cell r="F1055">
            <v>40260</v>
          </cell>
          <cell r="J1055">
            <v>12</v>
          </cell>
        </row>
        <row r="1056">
          <cell r="F1056">
            <v>40260</v>
          </cell>
          <cell r="J1056">
            <v>31</v>
          </cell>
        </row>
        <row r="1057">
          <cell r="F1057">
            <v>40260</v>
          </cell>
        </row>
        <row r="1058">
          <cell r="F1058">
            <v>40260</v>
          </cell>
          <cell r="J1058">
            <v>10.8</v>
          </cell>
        </row>
        <row r="1059">
          <cell r="F1059">
            <v>40260</v>
          </cell>
          <cell r="J1059">
            <v>31</v>
          </cell>
        </row>
        <row r="1060">
          <cell r="F1060">
            <v>40260</v>
          </cell>
          <cell r="J1060">
            <v>24</v>
          </cell>
        </row>
        <row r="1061">
          <cell r="F1061">
            <v>40260</v>
          </cell>
          <cell r="J1061">
            <v>3</v>
          </cell>
        </row>
        <row r="1062">
          <cell r="F1062">
            <v>40260</v>
          </cell>
          <cell r="J1062">
            <v>4</v>
          </cell>
        </row>
        <row r="1063">
          <cell r="F1063">
            <v>40260</v>
          </cell>
          <cell r="J1063">
            <v>7</v>
          </cell>
        </row>
        <row r="1064">
          <cell r="F1064">
            <v>40261</v>
          </cell>
          <cell r="J1064">
            <v>15</v>
          </cell>
        </row>
        <row r="1065">
          <cell r="F1065">
            <v>40261</v>
          </cell>
          <cell r="J1065">
            <v>21</v>
          </cell>
        </row>
        <row r="1066">
          <cell r="F1066">
            <v>40261</v>
          </cell>
          <cell r="J1066">
            <v>24</v>
          </cell>
        </row>
        <row r="1067">
          <cell r="F1067">
            <v>40261</v>
          </cell>
        </row>
        <row r="1068">
          <cell r="F1068">
            <v>40261</v>
          </cell>
          <cell r="J1068">
            <v>23</v>
          </cell>
        </row>
        <row r="1069">
          <cell r="F1069">
            <v>40261</v>
          </cell>
        </row>
        <row r="1070">
          <cell r="F1070">
            <v>40261</v>
          </cell>
          <cell r="J1070">
            <v>5</v>
          </cell>
        </row>
        <row r="1071">
          <cell r="F1071">
            <v>40261</v>
          </cell>
          <cell r="J1071">
            <v>32</v>
          </cell>
        </row>
        <row r="1072">
          <cell r="F1072">
            <v>40261</v>
          </cell>
        </row>
        <row r="1073">
          <cell r="F1073">
            <v>40261</v>
          </cell>
          <cell r="J1073">
            <v>4.2</v>
          </cell>
        </row>
        <row r="1074">
          <cell r="F1074">
            <v>40261</v>
          </cell>
          <cell r="J1074">
            <v>37</v>
          </cell>
        </row>
        <row r="1075">
          <cell r="F1075">
            <v>40261</v>
          </cell>
        </row>
        <row r="1076">
          <cell r="F1076">
            <v>40261</v>
          </cell>
          <cell r="J1076">
            <v>8</v>
          </cell>
        </row>
        <row r="1077">
          <cell r="F1077">
            <v>40261</v>
          </cell>
          <cell r="J1077">
            <v>4</v>
          </cell>
        </row>
        <row r="1078">
          <cell r="F1078">
            <v>40261</v>
          </cell>
          <cell r="J1078">
            <v>2</v>
          </cell>
        </row>
        <row r="1079">
          <cell r="F1079">
            <v>40261</v>
          </cell>
        </row>
        <row r="1080">
          <cell r="F1080">
            <v>40261</v>
          </cell>
          <cell r="J1080">
            <v>35</v>
          </cell>
        </row>
        <row r="1081">
          <cell r="F1081">
            <v>40261</v>
          </cell>
        </row>
        <row r="1082">
          <cell r="F1082">
            <v>40262</v>
          </cell>
          <cell r="J1082">
            <v>12</v>
          </cell>
        </row>
        <row r="1083">
          <cell r="F1083">
            <v>40262</v>
          </cell>
          <cell r="J1083">
            <v>35</v>
          </cell>
        </row>
        <row r="1084">
          <cell r="F1084">
            <v>40262</v>
          </cell>
          <cell r="J1084">
            <v>41</v>
          </cell>
        </row>
        <row r="1085">
          <cell r="F1085">
            <v>40262</v>
          </cell>
        </row>
        <row r="1086">
          <cell r="F1086">
            <v>40262</v>
          </cell>
          <cell r="J1086">
            <v>6</v>
          </cell>
        </row>
        <row r="1087">
          <cell r="F1087">
            <v>40262</v>
          </cell>
          <cell r="J1087">
            <v>12</v>
          </cell>
        </row>
        <row r="1088">
          <cell r="F1088">
            <v>40262</v>
          </cell>
        </row>
        <row r="1089">
          <cell r="F1089">
            <v>40262</v>
          </cell>
          <cell r="J1089">
            <v>12.4</v>
          </cell>
        </row>
        <row r="1090">
          <cell r="F1090">
            <v>40262</v>
          </cell>
        </row>
        <row r="1091">
          <cell r="F1091">
            <v>40262</v>
          </cell>
          <cell r="J1091">
            <v>16.600000000000001</v>
          </cell>
        </row>
        <row r="1092">
          <cell r="F1092">
            <v>40262</v>
          </cell>
          <cell r="J1092">
            <v>6</v>
          </cell>
        </row>
        <row r="1093">
          <cell r="F1093">
            <v>40262</v>
          </cell>
          <cell r="J1093">
            <v>6</v>
          </cell>
        </row>
        <row r="1094">
          <cell r="F1094">
            <v>40262</v>
          </cell>
        </row>
        <row r="1095">
          <cell r="F1095">
            <v>40262</v>
          </cell>
          <cell r="J1095">
            <v>26.8</v>
          </cell>
        </row>
        <row r="1096">
          <cell r="F1096">
            <v>40262</v>
          </cell>
        </row>
        <row r="1097">
          <cell r="F1097">
            <v>40262</v>
          </cell>
        </row>
        <row r="1098">
          <cell r="F1098">
            <v>40262</v>
          </cell>
          <cell r="J1098">
            <v>2</v>
          </cell>
        </row>
        <row r="1099">
          <cell r="F1099">
            <v>40263</v>
          </cell>
          <cell r="J1099">
            <v>8</v>
          </cell>
        </row>
        <row r="1100">
          <cell r="F1100">
            <v>40263</v>
          </cell>
          <cell r="J1100">
            <v>5</v>
          </cell>
        </row>
        <row r="1101">
          <cell r="F1101">
            <v>40263</v>
          </cell>
          <cell r="J1101">
            <v>30</v>
          </cell>
        </row>
        <row r="1102">
          <cell r="F1102">
            <v>40263</v>
          </cell>
        </row>
        <row r="1103">
          <cell r="F1103">
            <v>40263</v>
          </cell>
          <cell r="J1103">
            <v>7</v>
          </cell>
        </row>
        <row r="1104">
          <cell r="F1104">
            <v>40263</v>
          </cell>
          <cell r="J1104">
            <v>34</v>
          </cell>
        </row>
        <row r="1105">
          <cell r="F1105">
            <v>40263</v>
          </cell>
          <cell r="J1105">
            <v>13</v>
          </cell>
        </row>
        <row r="1106">
          <cell r="F1106">
            <v>40263</v>
          </cell>
        </row>
        <row r="1107">
          <cell r="F1107">
            <v>40263</v>
          </cell>
          <cell r="J1107">
            <v>26</v>
          </cell>
        </row>
        <row r="1108">
          <cell r="F1108">
            <v>40263</v>
          </cell>
        </row>
        <row r="1109">
          <cell r="F1109">
            <v>40263</v>
          </cell>
          <cell r="J1109">
            <v>7</v>
          </cell>
        </row>
        <row r="1110">
          <cell r="F1110">
            <v>40263</v>
          </cell>
          <cell r="J1110">
            <v>34</v>
          </cell>
        </row>
        <row r="1111">
          <cell r="F1111">
            <v>40263</v>
          </cell>
          <cell r="J1111">
            <v>2</v>
          </cell>
        </row>
        <row r="1112">
          <cell r="F1112">
            <v>40263</v>
          </cell>
          <cell r="J1112">
            <v>26</v>
          </cell>
        </row>
        <row r="1113">
          <cell r="F1113">
            <v>40263</v>
          </cell>
        </row>
        <row r="1114">
          <cell r="F1114">
            <v>40263</v>
          </cell>
        </row>
        <row r="1115">
          <cell r="F1115">
            <v>40264</v>
          </cell>
          <cell r="J1115">
            <v>8</v>
          </cell>
        </row>
        <row r="1116">
          <cell r="F1116">
            <v>40264</v>
          </cell>
        </row>
        <row r="1117">
          <cell r="F1117">
            <v>40264</v>
          </cell>
        </row>
        <row r="1118">
          <cell r="F1118">
            <v>40264</v>
          </cell>
        </row>
        <row r="1119">
          <cell r="F1119">
            <v>40264</v>
          </cell>
        </row>
        <row r="1120">
          <cell r="F1120">
            <v>40264</v>
          </cell>
          <cell r="J1120">
            <v>3</v>
          </cell>
        </row>
        <row r="1121">
          <cell r="F1121">
            <v>40264</v>
          </cell>
        </row>
        <row r="1122">
          <cell r="F1122">
            <v>40266</v>
          </cell>
          <cell r="J1122">
            <v>18</v>
          </cell>
        </row>
        <row r="1123">
          <cell r="F1123">
            <v>40266</v>
          </cell>
          <cell r="J1123">
            <v>28</v>
          </cell>
        </row>
        <row r="1124">
          <cell r="F1124">
            <v>40266</v>
          </cell>
          <cell r="J1124">
            <v>35</v>
          </cell>
        </row>
        <row r="1125">
          <cell r="F1125">
            <v>40266</v>
          </cell>
          <cell r="J1125">
            <v>67</v>
          </cell>
        </row>
        <row r="1126">
          <cell r="F1126">
            <v>40266</v>
          </cell>
          <cell r="J1126">
            <v>27</v>
          </cell>
        </row>
        <row r="1127">
          <cell r="F1127">
            <v>40266</v>
          </cell>
        </row>
        <row r="1128">
          <cell r="F1128">
            <v>40266</v>
          </cell>
        </row>
        <row r="1129">
          <cell r="F1129">
            <v>40266</v>
          </cell>
          <cell r="J1129">
            <v>5</v>
          </cell>
        </row>
        <row r="1130">
          <cell r="F1130">
            <v>40266</v>
          </cell>
          <cell r="J1130">
            <v>19.2</v>
          </cell>
        </row>
        <row r="1131">
          <cell r="F1131">
            <v>40266</v>
          </cell>
          <cell r="J1131">
            <v>15</v>
          </cell>
        </row>
        <row r="1132">
          <cell r="F1132">
            <v>40266</v>
          </cell>
          <cell r="J1132">
            <v>25</v>
          </cell>
        </row>
        <row r="1133">
          <cell r="F1133">
            <v>40266</v>
          </cell>
        </row>
        <row r="1134">
          <cell r="F1134">
            <v>40266</v>
          </cell>
        </row>
        <row r="1135">
          <cell r="F1135">
            <v>40266</v>
          </cell>
          <cell r="J1135">
            <v>13</v>
          </cell>
        </row>
        <row r="1136">
          <cell r="F1136">
            <v>40266</v>
          </cell>
          <cell r="J1136">
            <v>6.2</v>
          </cell>
        </row>
        <row r="1137">
          <cell r="F1137">
            <v>40267</v>
          </cell>
          <cell r="J1137">
            <v>26</v>
          </cell>
        </row>
        <row r="1138">
          <cell r="F1138">
            <v>40267</v>
          </cell>
          <cell r="J1138">
            <v>14</v>
          </cell>
        </row>
        <row r="1139">
          <cell r="F1139">
            <v>40267</v>
          </cell>
          <cell r="J1139">
            <v>46</v>
          </cell>
        </row>
        <row r="1140">
          <cell r="F1140">
            <v>40267</v>
          </cell>
          <cell r="J1140">
            <v>45</v>
          </cell>
        </row>
        <row r="1141">
          <cell r="F1141">
            <v>40267</v>
          </cell>
          <cell r="J1141">
            <v>12</v>
          </cell>
        </row>
        <row r="1142">
          <cell r="F1142">
            <v>40267</v>
          </cell>
        </row>
        <row r="1143">
          <cell r="F1143">
            <v>40267</v>
          </cell>
          <cell r="J1143">
            <v>23</v>
          </cell>
        </row>
        <row r="1144">
          <cell r="F1144">
            <v>40267</v>
          </cell>
          <cell r="J1144">
            <v>28</v>
          </cell>
        </row>
        <row r="1145">
          <cell r="F1145">
            <v>40267</v>
          </cell>
          <cell r="J1145">
            <v>21</v>
          </cell>
        </row>
        <row r="1146">
          <cell r="F1146">
            <v>40267</v>
          </cell>
        </row>
        <row r="1147">
          <cell r="F1147">
            <v>40267</v>
          </cell>
          <cell r="J1147">
            <v>12</v>
          </cell>
        </row>
        <row r="1148">
          <cell r="F1148">
            <v>40267</v>
          </cell>
        </row>
        <row r="1149">
          <cell r="F1149">
            <v>40267</v>
          </cell>
          <cell r="J1149">
            <v>40</v>
          </cell>
        </row>
        <row r="1150">
          <cell r="F1150">
            <v>40267</v>
          </cell>
          <cell r="J1150">
            <v>32</v>
          </cell>
        </row>
        <row r="1151">
          <cell r="F1151">
            <v>40267</v>
          </cell>
          <cell r="J1151">
            <v>21.2</v>
          </cell>
        </row>
        <row r="1152">
          <cell r="F1152">
            <v>40267</v>
          </cell>
        </row>
        <row r="1153">
          <cell r="F1153">
            <v>40268</v>
          </cell>
        </row>
        <row r="1154">
          <cell r="F1154">
            <v>40268</v>
          </cell>
          <cell r="J1154">
            <v>17</v>
          </cell>
        </row>
        <row r="1155">
          <cell r="F1155">
            <v>40268</v>
          </cell>
        </row>
        <row r="1156">
          <cell r="F1156">
            <v>40268</v>
          </cell>
          <cell r="J1156">
            <v>5</v>
          </cell>
        </row>
        <row r="1157">
          <cell r="F1157">
            <v>40268</v>
          </cell>
          <cell r="J1157">
            <v>152</v>
          </cell>
        </row>
        <row r="1158">
          <cell r="F1158">
            <v>40268</v>
          </cell>
          <cell r="J1158">
            <v>34</v>
          </cell>
        </row>
        <row r="1159">
          <cell r="F1159">
            <v>40268</v>
          </cell>
          <cell r="J1159">
            <v>17</v>
          </cell>
        </row>
        <row r="1160">
          <cell r="F1160">
            <v>40268</v>
          </cell>
          <cell r="J1160">
            <v>10</v>
          </cell>
        </row>
        <row r="1161">
          <cell r="F1161">
            <v>40268</v>
          </cell>
        </row>
        <row r="1162">
          <cell r="F1162">
            <v>40273</v>
          </cell>
          <cell r="J1162">
            <v>38</v>
          </cell>
        </row>
        <row r="1163">
          <cell r="F1163">
            <v>40273</v>
          </cell>
          <cell r="J1163">
            <v>33</v>
          </cell>
        </row>
        <row r="1164">
          <cell r="F1164">
            <v>40273</v>
          </cell>
          <cell r="J1164">
            <v>46</v>
          </cell>
        </row>
        <row r="1165">
          <cell r="F1165">
            <v>40273</v>
          </cell>
          <cell r="J1165">
            <v>34</v>
          </cell>
        </row>
        <row r="1166">
          <cell r="F1166">
            <v>40273</v>
          </cell>
          <cell r="J1166">
            <v>17.8</v>
          </cell>
        </row>
        <row r="1167">
          <cell r="F1167">
            <v>40273</v>
          </cell>
          <cell r="J1167">
            <v>58</v>
          </cell>
        </row>
        <row r="1168">
          <cell r="F1168">
            <v>40273</v>
          </cell>
        </row>
        <row r="1169">
          <cell r="F1169">
            <v>40273</v>
          </cell>
        </row>
        <row r="1170">
          <cell r="F1170">
            <v>40273</v>
          </cell>
          <cell r="J1170">
            <v>30.2</v>
          </cell>
        </row>
        <row r="1171">
          <cell r="F1171">
            <v>40273</v>
          </cell>
          <cell r="J1171">
            <v>6</v>
          </cell>
        </row>
        <row r="1172">
          <cell r="F1172">
            <v>40273</v>
          </cell>
        </row>
        <row r="1173">
          <cell r="F1173">
            <v>40273</v>
          </cell>
          <cell r="J1173">
            <v>54</v>
          </cell>
        </row>
        <row r="1174">
          <cell r="F1174">
            <v>40273</v>
          </cell>
        </row>
        <row r="1175">
          <cell r="F1175">
            <v>40273</v>
          </cell>
          <cell r="J1175">
            <v>3</v>
          </cell>
        </row>
        <row r="1176">
          <cell r="F1176">
            <v>40273</v>
          </cell>
          <cell r="J1176">
            <v>58</v>
          </cell>
        </row>
        <row r="1177">
          <cell r="F1177">
            <v>40273</v>
          </cell>
          <cell r="J1177">
            <v>11.6</v>
          </cell>
        </row>
        <row r="1178">
          <cell r="F1178">
            <v>40273</v>
          </cell>
        </row>
        <row r="1179">
          <cell r="F1179">
            <v>40273</v>
          </cell>
          <cell r="J1179">
            <v>14</v>
          </cell>
        </row>
        <row r="1180">
          <cell r="F1180">
            <v>40273</v>
          </cell>
          <cell r="J1180">
            <v>16</v>
          </cell>
        </row>
        <row r="1181">
          <cell r="F1181">
            <v>40273</v>
          </cell>
          <cell r="J1181">
            <v>6.8</v>
          </cell>
        </row>
        <row r="1182">
          <cell r="F1182">
            <v>40273</v>
          </cell>
          <cell r="J1182">
            <v>23</v>
          </cell>
        </row>
        <row r="1183">
          <cell r="F1183">
            <v>40274</v>
          </cell>
        </row>
        <row r="1184">
          <cell r="F1184">
            <v>40274</v>
          </cell>
          <cell r="J1184">
            <v>31</v>
          </cell>
        </row>
        <row r="1185">
          <cell r="F1185">
            <v>40274</v>
          </cell>
          <cell r="J1185">
            <v>32</v>
          </cell>
        </row>
        <row r="1186">
          <cell r="F1186">
            <v>40274</v>
          </cell>
          <cell r="J1186">
            <v>36</v>
          </cell>
        </row>
        <row r="1187">
          <cell r="F1187">
            <v>40274</v>
          </cell>
          <cell r="J1187">
            <v>40</v>
          </cell>
        </row>
        <row r="1188">
          <cell r="F1188">
            <v>40274</v>
          </cell>
          <cell r="J1188">
            <v>63</v>
          </cell>
        </row>
        <row r="1189">
          <cell r="F1189">
            <v>40274</v>
          </cell>
        </row>
        <row r="1190">
          <cell r="F1190">
            <v>40274</v>
          </cell>
          <cell r="J1190">
            <v>6</v>
          </cell>
        </row>
        <row r="1191">
          <cell r="F1191">
            <v>40274</v>
          </cell>
          <cell r="J1191">
            <v>5</v>
          </cell>
        </row>
        <row r="1192">
          <cell r="F1192">
            <v>40275</v>
          </cell>
          <cell r="J1192">
            <v>19</v>
          </cell>
        </row>
        <row r="1193">
          <cell r="F1193">
            <v>40275</v>
          </cell>
          <cell r="J1193">
            <v>11</v>
          </cell>
        </row>
        <row r="1194">
          <cell r="F1194">
            <v>40275</v>
          </cell>
          <cell r="J1194">
            <v>42</v>
          </cell>
        </row>
        <row r="1195">
          <cell r="F1195">
            <v>40275</v>
          </cell>
          <cell r="J1195">
            <v>21</v>
          </cell>
        </row>
        <row r="1196">
          <cell r="F1196">
            <v>40275</v>
          </cell>
          <cell r="J1196">
            <v>5</v>
          </cell>
        </row>
        <row r="1197">
          <cell r="F1197">
            <v>40275</v>
          </cell>
          <cell r="J1197">
            <v>100</v>
          </cell>
        </row>
        <row r="1198">
          <cell r="F1198">
            <v>40275</v>
          </cell>
          <cell r="J1198">
            <v>9.6</v>
          </cell>
        </row>
        <row r="1199">
          <cell r="F1199">
            <v>40275</v>
          </cell>
          <cell r="J1199">
            <v>4</v>
          </cell>
        </row>
        <row r="1200">
          <cell r="F1200">
            <v>40275</v>
          </cell>
          <cell r="J1200">
            <v>2.2000000000000002</v>
          </cell>
        </row>
        <row r="1201">
          <cell r="F1201">
            <v>40275</v>
          </cell>
        </row>
        <row r="1202">
          <cell r="F1202">
            <v>40275</v>
          </cell>
          <cell r="J1202">
            <v>19</v>
          </cell>
        </row>
        <row r="1203">
          <cell r="F1203">
            <v>40275</v>
          </cell>
          <cell r="J1203">
            <v>9</v>
          </cell>
        </row>
        <row r="1204">
          <cell r="F1204">
            <v>40275</v>
          </cell>
          <cell r="J1204">
            <v>12</v>
          </cell>
        </row>
        <row r="1205">
          <cell r="F1205">
            <v>40275</v>
          </cell>
        </row>
        <row r="1206">
          <cell r="F1206">
            <v>40275</v>
          </cell>
          <cell r="J1206">
            <v>28</v>
          </cell>
        </row>
        <row r="1207">
          <cell r="F1207">
            <v>40275</v>
          </cell>
        </row>
        <row r="1208">
          <cell r="F1208">
            <v>40276</v>
          </cell>
          <cell r="J1208">
            <v>75</v>
          </cell>
        </row>
        <row r="1209">
          <cell r="F1209">
            <v>40276</v>
          </cell>
          <cell r="J1209">
            <v>19</v>
          </cell>
        </row>
        <row r="1210">
          <cell r="F1210">
            <v>40276</v>
          </cell>
          <cell r="J1210">
            <v>52</v>
          </cell>
        </row>
        <row r="1211">
          <cell r="F1211">
            <v>40276</v>
          </cell>
        </row>
        <row r="1212">
          <cell r="F1212">
            <v>40276</v>
          </cell>
          <cell r="J1212">
            <v>5</v>
          </cell>
        </row>
        <row r="1213">
          <cell r="F1213">
            <v>40276</v>
          </cell>
          <cell r="J1213">
            <v>25</v>
          </cell>
        </row>
        <row r="1214">
          <cell r="F1214">
            <v>40276</v>
          </cell>
          <cell r="J1214">
            <v>3</v>
          </cell>
        </row>
        <row r="1215">
          <cell r="F1215">
            <v>40276</v>
          </cell>
        </row>
        <row r="1216">
          <cell r="F1216">
            <v>40276</v>
          </cell>
          <cell r="J1216">
            <v>38.799999999999997</v>
          </cell>
        </row>
        <row r="1217">
          <cell r="F1217">
            <v>40276</v>
          </cell>
        </row>
        <row r="1218">
          <cell r="F1218">
            <v>40276</v>
          </cell>
          <cell r="J1218">
            <v>8</v>
          </cell>
        </row>
        <row r="1219">
          <cell r="F1219">
            <v>40276</v>
          </cell>
          <cell r="J1219">
            <v>3</v>
          </cell>
        </row>
        <row r="1220">
          <cell r="F1220">
            <v>40276</v>
          </cell>
          <cell r="J1220">
            <v>10</v>
          </cell>
        </row>
        <row r="1221">
          <cell r="F1221">
            <v>40276</v>
          </cell>
          <cell r="J1221">
            <v>36</v>
          </cell>
        </row>
        <row r="1222">
          <cell r="F1222">
            <v>40276</v>
          </cell>
        </row>
        <row r="1223">
          <cell r="F1223">
            <v>40276</v>
          </cell>
          <cell r="J1223">
            <v>14</v>
          </cell>
        </row>
        <row r="1224">
          <cell r="F1224">
            <v>40277</v>
          </cell>
          <cell r="J1224">
            <v>17</v>
          </cell>
        </row>
        <row r="1225">
          <cell r="F1225">
            <v>40277</v>
          </cell>
          <cell r="J1225">
            <v>54</v>
          </cell>
        </row>
        <row r="1226">
          <cell r="F1226">
            <v>40277</v>
          </cell>
          <cell r="J1226">
            <v>42</v>
          </cell>
        </row>
        <row r="1227">
          <cell r="F1227">
            <v>40277</v>
          </cell>
        </row>
        <row r="1228">
          <cell r="F1228">
            <v>40277</v>
          </cell>
        </row>
        <row r="1229">
          <cell r="F1229">
            <v>40277</v>
          </cell>
        </row>
        <row r="1230">
          <cell r="F1230">
            <v>40277</v>
          </cell>
          <cell r="J1230">
            <v>19</v>
          </cell>
        </row>
        <row r="1231">
          <cell r="F1231">
            <v>40277</v>
          </cell>
          <cell r="J1231">
            <v>24</v>
          </cell>
        </row>
        <row r="1232">
          <cell r="F1232">
            <v>40277</v>
          </cell>
          <cell r="J1232">
            <v>4.2</v>
          </cell>
        </row>
        <row r="1233">
          <cell r="F1233">
            <v>40277</v>
          </cell>
        </row>
        <row r="1234">
          <cell r="F1234">
            <v>40277</v>
          </cell>
          <cell r="J1234">
            <v>7</v>
          </cell>
        </row>
        <row r="1235">
          <cell r="F1235">
            <v>40277</v>
          </cell>
          <cell r="J1235">
            <v>45</v>
          </cell>
        </row>
        <row r="1236">
          <cell r="F1236">
            <v>40277</v>
          </cell>
        </row>
        <row r="1237">
          <cell r="F1237">
            <v>40277</v>
          </cell>
        </row>
        <row r="1238">
          <cell r="F1238">
            <v>40277</v>
          </cell>
        </row>
        <row r="1239">
          <cell r="F1239">
            <v>40277</v>
          </cell>
          <cell r="J1239">
            <v>10</v>
          </cell>
        </row>
        <row r="1240">
          <cell r="F1240">
            <v>40278</v>
          </cell>
          <cell r="J1240">
            <v>12</v>
          </cell>
        </row>
        <row r="1241">
          <cell r="F1241">
            <v>40278</v>
          </cell>
          <cell r="J1241">
            <v>21</v>
          </cell>
        </row>
        <row r="1242">
          <cell r="F1242">
            <v>40278</v>
          </cell>
          <cell r="J1242">
            <v>18</v>
          </cell>
        </row>
        <row r="1243">
          <cell r="F1243">
            <v>40278</v>
          </cell>
          <cell r="J1243">
            <v>38</v>
          </cell>
        </row>
        <row r="1244">
          <cell r="F1244">
            <v>40278</v>
          </cell>
          <cell r="J1244">
            <v>24</v>
          </cell>
        </row>
        <row r="1245">
          <cell r="F1245">
            <v>40278</v>
          </cell>
        </row>
        <row r="1246">
          <cell r="F1246">
            <v>40278</v>
          </cell>
        </row>
        <row r="1247">
          <cell r="F1247">
            <v>40278</v>
          </cell>
        </row>
        <row r="1248">
          <cell r="F1248">
            <v>40278</v>
          </cell>
        </row>
        <row r="1249">
          <cell r="F1249">
            <v>40278</v>
          </cell>
        </row>
        <row r="1250">
          <cell r="F1250">
            <v>40280</v>
          </cell>
          <cell r="J1250">
            <v>53</v>
          </cell>
        </row>
        <row r="1251">
          <cell r="F1251">
            <v>40280</v>
          </cell>
          <cell r="J1251">
            <v>26</v>
          </cell>
        </row>
        <row r="1252">
          <cell r="F1252">
            <v>40280</v>
          </cell>
          <cell r="J1252">
            <v>21</v>
          </cell>
        </row>
        <row r="1253">
          <cell r="F1253">
            <v>40280</v>
          </cell>
          <cell r="J1253">
            <v>7</v>
          </cell>
        </row>
        <row r="1254">
          <cell r="F1254">
            <v>40280</v>
          </cell>
          <cell r="J1254">
            <v>26</v>
          </cell>
        </row>
        <row r="1255">
          <cell r="F1255">
            <v>40280</v>
          </cell>
          <cell r="J1255">
            <v>8</v>
          </cell>
        </row>
        <row r="1256">
          <cell r="F1256">
            <v>40280</v>
          </cell>
          <cell r="J1256">
            <v>16</v>
          </cell>
        </row>
        <row r="1257">
          <cell r="F1257">
            <v>40280</v>
          </cell>
          <cell r="J1257">
            <v>16</v>
          </cell>
        </row>
        <row r="1258">
          <cell r="F1258">
            <v>40280</v>
          </cell>
          <cell r="J1258">
            <v>4</v>
          </cell>
        </row>
        <row r="1259">
          <cell r="F1259">
            <v>40281</v>
          </cell>
          <cell r="J1259">
            <v>38</v>
          </cell>
        </row>
        <row r="1260">
          <cell r="F1260">
            <v>40281</v>
          </cell>
          <cell r="J1260">
            <v>29</v>
          </cell>
        </row>
        <row r="1261">
          <cell r="F1261">
            <v>40281</v>
          </cell>
        </row>
        <row r="1262">
          <cell r="F1262">
            <v>40281</v>
          </cell>
        </row>
        <row r="1263">
          <cell r="F1263">
            <v>40281</v>
          </cell>
          <cell r="J1263">
            <v>2</v>
          </cell>
        </row>
        <row r="1264">
          <cell r="F1264">
            <v>40281</v>
          </cell>
        </row>
        <row r="1265">
          <cell r="F1265">
            <v>40281</v>
          </cell>
          <cell r="J1265">
            <v>4</v>
          </cell>
        </row>
        <row r="1266">
          <cell r="F1266">
            <v>40281</v>
          </cell>
          <cell r="J1266">
            <v>24.2</v>
          </cell>
        </row>
        <row r="1267">
          <cell r="F1267">
            <v>40281</v>
          </cell>
        </row>
        <row r="1268">
          <cell r="F1268">
            <v>40281</v>
          </cell>
          <cell r="J1268">
            <v>13</v>
          </cell>
        </row>
        <row r="1269">
          <cell r="F1269">
            <v>40281</v>
          </cell>
          <cell r="J1269">
            <v>11</v>
          </cell>
        </row>
        <row r="1270">
          <cell r="F1270">
            <v>40281</v>
          </cell>
          <cell r="J1270">
            <v>2</v>
          </cell>
        </row>
        <row r="1271">
          <cell r="F1271">
            <v>40281</v>
          </cell>
          <cell r="J1271">
            <v>12.6</v>
          </cell>
        </row>
        <row r="1272">
          <cell r="F1272">
            <v>40281</v>
          </cell>
          <cell r="J1272">
            <v>8</v>
          </cell>
        </row>
        <row r="1273">
          <cell r="F1273">
            <v>40281</v>
          </cell>
        </row>
        <row r="1274">
          <cell r="F1274">
            <v>40281</v>
          </cell>
          <cell r="J1274">
            <v>13</v>
          </cell>
        </row>
        <row r="1275">
          <cell r="F1275">
            <v>40281</v>
          </cell>
        </row>
        <row r="1276">
          <cell r="F1276">
            <v>40281</v>
          </cell>
          <cell r="J1276">
            <v>2</v>
          </cell>
        </row>
        <row r="1277">
          <cell r="F1277">
            <v>40282</v>
          </cell>
        </row>
        <row r="1278">
          <cell r="F1278">
            <v>40282</v>
          </cell>
          <cell r="J1278">
            <v>26</v>
          </cell>
        </row>
        <row r="1279">
          <cell r="F1279">
            <v>40282</v>
          </cell>
          <cell r="J1279">
            <v>20</v>
          </cell>
        </row>
        <row r="1280">
          <cell r="F1280">
            <v>40282</v>
          </cell>
        </row>
        <row r="1281">
          <cell r="F1281">
            <v>40282</v>
          </cell>
          <cell r="J1281">
            <v>14</v>
          </cell>
        </row>
        <row r="1282">
          <cell r="F1282">
            <v>40282</v>
          </cell>
          <cell r="J1282">
            <v>13</v>
          </cell>
        </row>
        <row r="1283">
          <cell r="F1283">
            <v>40282</v>
          </cell>
          <cell r="J1283">
            <v>14</v>
          </cell>
        </row>
        <row r="1284">
          <cell r="F1284">
            <v>40282</v>
          </cell>
          <cell r="J1284">
            <v>2</v>
          </cell>
        </row>
        <row r="1285">
          <cell r="F1285">
            <v>40282</v>
          </cell>
        </row>
        <row r="1286">
          <cell r="F1286">
            <v>40282</v>
          </cell>
          <cell r="J1286">
            <v>7</v>
          </cell>
        </row>
        <row r="1287">
          <cell r="F1287">
            <v>40282</v>
          </cell>
          <cell r="J1287">
            <v>1.2</v>
          </cell>
        </row>
        <row r="1288">
          <cell r="F1288">
            <v>40282</v>
          </cell>
          <cell r="J1288">
            <v>11.2</v>
          </cell>
        </row>
        <row r="1289">
          <cell r="F1289">
            <v>40282</v>
          </cell>
          <cell r="J1289">
            <v>13</v>
          </cell>
        </row>
        <row r="1290">
          <cell r="F1290">
            <v>40282</v>
          </cell>
        </row>
        <row r="1291">
          <cell r="F1291">
            <v>40282</v>
          </cell>
        </row>
        <row r="1292">
          <cell r="F1292">
            <v>40282</v>
          </cell>
        </row>
        <row r="1293">
          <cell r="F1293">
            <v>40282</v>
          </cell>
        </row>
        <row r="1294">
          <cell r="F1294">
            <v>40282</v>
          </cell>
          <cell r="J1294">
            <v>21</v>
          </cell>
        </row>
        <row r="1295">
          <cell r="F1295">
            <v>40282</v>
          </cell>
        </row>
        <row r="1296">
          <cell r="F1296">
            <v>40283</v>
          </cell>
          <cell r="J1296">
            <v>14</v>
          </cell>
        </row>
        <row r="1297">
          <cell r="F1297">
            <v>40283</v>
          </cell>
          <cell r="J1297">
            <v>5</v>
          </cell>
        </row>
        <row r="1298">
          <cell r="F1298">
            <v>40283</v>
          </cell>
          <cell r="J1298">
            <v>14</v>
          </cell>
        </row>
        <row r="1299">
          <cell r="F1299">
            <v>40283</v>
          </cell>
          <cell r="J1299">
            <v>19</v>
          </cell>
        </row>
        <row r="1300">
          <cell r="F1300">
            <v>40283</v>
          </cell>
          <cell r="J1300">
            <v>8</v>
          </cell>
        </row>
        <row r="1301">
          <cell r="F1301">
            <v>40283</v>
          </cell>
          <cell r="J1301">
            <v>14</v>
          </cell>
        </row>
        <row r="1302">
          <cell r="F1302">
            <v>40283</v>
          </cell>
          <cell r="J1302">
            <v>8.6</v>
          </cell>
        </row>
        <row r="1303">
          <cell r="F1303">
            <v>40284</v>
          </cell>
        </row>
        <row r="1304">
          <cell r="F1304">
            <v>40283</v>
          </cell>
        </row>
        <row r="1305">
          <cell r="F1305">
            <v>40283</v>
          </cell>
        </row>
        <row r="1306">
          <cell r="F1306">
            <v>40283</v>
          </cell>
          <cell r="J1306">
            <v>5</v>
          </cell>
        </row>
        <row r="1307">
          <cell r="F1307">
            <v>40283</v>
          </cell>
          <cell r="J1307">
            <v>4</v>
          </cell>
        </row>
        <row r="1308">
          <cell r="F1308">
            <v>40283</v>
          </cell>
          <cell r="J1308">
            <v>12</v>
          </cell>
        </row>
        <row r="1309">
          <cell r="F1309">
            <v>40283</v>
          </cell>
          <cell r="J1309">
            <v>29.4</v>
          </cell>
        </row>
        <row r="1310">
          <cell r="F1310">
            <v>40283</v>
          </cell>
        </row>
        <row r="1311">
          <cell r="F1311">
            <v>40283</v>
          </cell>
        </row>
        <row r="1312">
          <cell r="F1312">
            <v>40283</v>
          </cell>
        </row>
        <row r="1313">
          <cell r="F1313">
            <v>40283</v>
          </cell>
          <cell r="J1313">
            <v>14</v>
          </cell>
        </row>
        <row r="1314">
          <cell r="F1314">
            <v>40283</v>
          </cell>
        </row>
        <row r="1315">
          <cell r="F1315">
            <v>40284</v>
          </cell>
        </row>
        <row r="1316">
          <cell r="F1316">
            <v>40284</v>
          </cell>
          <cell r="J1316">
            <v>2</v>
          </cell>
        </row>
        <row r="1317">
          <cell r="F1317">
            <v>40284</v>
          </cell>
          <cell r="J1317">
            <v>4</v>
          </cell>
        </row>
        <row r="1318">
          <cell r="F1318">
            <v>40284</v>
          </cell>
          <cell r="J1318">
            <v>5</v>
          </cell>
        </row>
        <row r="1319">
          <cell r="F1319">
            <v>40284</v>
          </cell>
          <cell r="J1319">
            <v>41</v>
          </cell>
        </row>
        <row r="1320">
          <cell r="F1320">
            <v>40284</v>
          </cell>
        </row>
        <row r="1321">
          <cell r="F1321">
            <v>40284</v>
          </cell>
          <cell r="J1321">
            <v>51</v>
          </cell>
        </row>
        <row r="1322">
          <cell r="F1322">
            <v>40284</v>
          </cell>
        </row>
        <row r="1323">
          <cell r="F1323">
            <v>40284</v>
          </cell>
          <cell r="J1323">
            <v>23</v>
          </cell>
        </row>
        <row r="1324">
          <cell r="F1324">
            <v>40284</v>
          </cell>
          <cell r="J1324">
            <v>34</v>
          </cell>
        </row>
        <row r="1325">
          <cell r="F1325">
            <v>40284</v>
          </cell>
        </row>
        <row r="1326">
          <cell r="F1326">
            <v>40284</v>
          </cell>
          <cell r="J1326">
            <v>48</v>
          </cell>
        </row>
        <row r="1327">
          <cell r="F1327">
            <v>40284</v>
          </cell>
        </row>
        <row r="1328">
          <cell r="F1328">
            <v>40284</v>
          </cell>
          <cell r="J1328">
            <v>38</v>
          </cell>
        </row>
        <row r="1329">
          <cell r="F1329">
            <v>40284</v>
          </cell>
        </row>
        <row r="1330">
          <cell r="F1330">
            <v>40284</v>
          </cell>
          <cell r="J1330">
            <v>47</v>
          </cell>
        </row>
        <row r="1331">
          <cell r="F1331">
            <v>40284</v>
          </cell>
          <cell r="J1331">
            <v>20</v>
          </cell>
        </row>
        <row r="1332">
          <cell r="F1332">
            <v>40284</v>
          </cell>
        </row>
        <row r="1333">
          <cell r="F1333">
            <v>40284</v>
          </cell>
          <cell r="J1333">
            <v>26</v>
          </cell>
        </row>
        <row r="1334">
          <cell r="F1334">
            <v>40284</v>
          </cell>
          <cell r="J1334">
            <v>29</v>
          </cell>
        </row>
        <row r="1335">
          <cell r="F1335">
            <v>40284</v>
          </cell>
          <cell r="J1335">
            <v>6</v>
          </cell>
        </row>
        <row r="1336">
          <cell r="F1336">
            <v>40285</v>
          </cell>
        </row>
        <row r="1337">
          <cell r="F1337">
            <v>40285</v>
          </cell>
          <cell r="J1337">
            <v>9</v>
          </cell>
        </row>
        <row r="1338">
          <cell r="F1338">
            <v>40285</v>
          </cell>
          <cell r="J1338">
            <v>5</v>
          </cell>
        </row>
        <row r="1339">
          <cell r="F1339">
            <v>40285</v>
          </cell>
        </row>
        <row r="1340">
          <cell r="F1340">
            <v>40285</v>
          </cell>
        </row>
        <row r="1341">
          <cell r="F1341">
            <v>40285</v>
          </cell>
          <cell r="J1341">
            <v>24</v>
          </cell>
        </row>
        <row r="1342">
          <cell r="F1342">
            <v>40285</v>
          </cell>
          <cell r="J1342">
            <v>8</v>
          </cell>
        </row>
        <row r="1343">
          <cell r="F1343">
            <v>40285</v>
          </cell>
        </row>
        <row r="1344">
          <cell r="F1344">
            <v>40285</v>
          </cell>
        </row>
        <row r="1345">
          <cell r="F1345">
            <v>40285</v>
          </cell>
        </row>
        <row r="1346">
          <cell r="F1346">
            <v>40287</v>
          </cell>
          <cell r="J1346">
            <v>42</v>
          </cell>
        </row>
        <row r="1347">
          <cell r="F1347">
            <v>40287</v>
          </cell>
          <cell r="J1347">
            <v>45</v>
          </cell>
        </row>
        <row r="1348">
          <cell r="F1348">
            <v>40287</v>
          </cell>
          <cell r="J1348">
            <v>32</v>
          </cell>
        </row>
        <row r="1349">
          <cell r="F1349">
            <v>40287</v>
          </cell>
          <cell r="J1349">
            <v>58</v>
          </cell>
        </row>
        <row r="1350">
          <cell r="F1350">
            <v>40287</v>
          </cell>
          <cell r="J1350">
            <v>13.2</v>
          </cell>
        </row>
        <row r="1351">
          <cell r="F1351">
            <v>40287</v>
          </cell>
          <cell r="J1351">
            <v>9.3000000000000007</v>
          </cell>
        </row>
        <row r="1352">
          <cell r="F1352">
            <v>40287</v>
          </cell>
        </row>
        <row r="1353">
          <cell r="F1353">
            <v>40287</v>
          </cell>
          <cell r="J1353">
            <v>16</v>
          </cell>
        </row>
        <row r="1354">
          <cell r="F1354">
            <v>40287</v>
          </cell>
        </row>
        <row r="1355">
          <cell r="F1355">
            <v>40287</v>
          </cell>
        </row>
        <row r="1356">
          <cell r="F1356">
            <v>40287</v>
          </cell>
          <cell r="J1356">
            <v>8</v>
          </cell>
        </row>
        <row r="1357">
          <cell r="F1357">
            <v>40287</v>
          </cell>
          <cell r="J1357">
            <v>30</v>
          </cell>
        </row>
        <row r="1358">
          <cell r="F1358">
            <v>40287</v>
          </cell>
          <cell r="J1358">
            <v>65</v>
          </cell>
        </row>
        <row r="1359">
          <cell r="F1359">
            <v>40287</v>
          </cell>
        </row>
        <row r="1360">
          <cell r="F1360">
            <v>40287</v>
          </cell>
          <cell r="J1360">
            <v>22</v>
          </cell>
        </row>
        <row r="1361">
          <cell r="F1361">
            <v>40287</v>
          </cell>
          <cell r="J1361">
            <v>40.5</v>
          </cell>
        </row>
        <row r="1362">
          <cell r="F1362">
            <v>40288</v>
          </cell>
          <cell r="J1362">
            <v>34</v>
          </cell>
        </row>
        <row r="1363">
          <cell r="F1363">
            <v>40288</v>
          </cell>
          <cell r="J1363">
            <v>32</v>
          </cell>
        </row>
        <row r="1364">
          <cell r="F1364">
            <v>40288</v>
          </cell>
          <cell r="J1364">
            <v>22</v>
          </cell>
        </row>
        <row r="1365">
          <cell r="F1365">
            <v>40288</v>
          </cell>
        </row>
        <row r="1366">
          <cell r="F1366">
            <v>40288</v>
          </cell>
          <cell r="J1366">
            <v>32</v>
          </cell>
        </row>
        <row r="1367">
          <cell r="F1367">
            <v>40288</v>
          </cell>
        </row>
        <row r="1368">
          <cell r="F1368">
            <v>40288</v>
          </cell>
          <cell r="J1368">
            <v>12</v>
          </cell>
        </row>
        <row r="1369">
          <cell r="F1369">
            <v>40288</v>
          </cell>
          <cell r="J1369">
            <v>20</v>
          </cell>
        </row>
        <row r="1370">
          <cell r="F1370">
            <v>40288</v>
          </cell>
          <cell r="J1370">
            <v>80</v>
          </cell>
        </row>
        <row r="1371">
          <cell r="F1371">
            <v>40288</v>
          </cell>
          <cell r="J1371">
            <v>67</v>
          </cell>
        </row>
        <row r="1372">
          <cell r="F1372">
            <v>40288</v>
          </cell>
        </row>
        <row r="1373">
          <cell r="F1373">
            <v>40288</v>
          </cell>
          <cell r="J1373">
            <v>50</v>
          </cell>
        </row>
        <row r="1374">
          <cell r="F1374">
            <v>40288</v>
          </cell>
          <cell r="J1374">
            <v>74</v>
          </cell>
        </row>
        <row r="1375">
          <cell r="F1375">
            <v>40288</v>
          </cell>
        </row>
        <row r="1376">
          <cell r="F1376">
            <v>40288</v>
          </cell>
          <cell r="J1376">
            <v>14</v>
          </cell>
        </row>
        <row r="1377">
          <cell r="F1377">
            <v>40288</v>
          </cell>
          <cell r="J1377">
            <v>111</v>
          </cell>
        </row>
        <row r="1378">
          <cell r="F1378">
            <v>40288</v>
          </cell>
        </row>
        <row r="1379">
          <cell r="F1379">
            <v>40288</v>
          </cell>
        </row>
        <row r="1380">
          <cell r="F1380">
            <v>40288</v>
          </cell>
        </row>
        <row r="1381">
          <cell r="F1381">
            <v>40288</v>
          </cell>
          <cell r="J1381">
            <v>8</v>
          </cell>
        </row>
        <row r="1382">
          <cell r="F1382">
            <v>40289</v>
          </cell>
          <cell r="J1382">
            <v>48</v>
          </cell>
        </row>
        <row r="1383">
          <cell r="F1383">
            <v>40289</v>
          </cell>
        </row>
        <row r="1384">
          <cell r="F1384">
            <v>40289</v>
          </cell>
          <cell r="J1384">
            <v>2</v>
          </cell>
        </row>
        <row r="1385">
          <cell r="F1385">
            <v>40289</v>
          </cell>
          <cell r="J1385">
            <v>20</v>
          </cell>
        </row>
        <row r="1386">
          <cell r="F1386">
            <v>40289</v>
          </cell>
          <cell r="J1386">
            <v>20</v>
          </cell>
        </row>
        <row r="1387">
          <cell r="F1387">
            <v>40289</v>
          </cell>
          <cell r="J1387">
            <v>61</v>
          </cell>
        </row>
        <row r="1388">
          <cell r="F1388">
            <v>40289</v>
          </cell>
        </row>
        <row r="1389">
          <cell r="F1389">
            <v>40289</v>
          </cell>
          <cell r="J1389">
            <v>25</v>
          </cell>
        </row>
        <row r="1390">
          <cell r="F1390">
            <v>40289</v>
          </cell>
          <cell r="J1390">
            <v>29</v>
          </cell>
        </row>
        <row r="1391">
          <cell r="F1391">
            <v>40289</v>
          </cell>
          <cell r="J1391">
            <v>32</v>
          </cell>
        </row>
        <row r="1392">
          <cell r="F1392">
            <v>40289</v>
          </cell>
          <cell r="J1392">
            <v>26</v>
          </cell>
        </row>
        <row r="1393">
          <cell r="F1393">
            <v>40289</v>
          </cell>
          <cell r="J1393">
            <v>14.4</v>
          </cell>
        </row>
        <row r="1394">
          <cell r="F1394">
            <v>40289</v>
          </cell>
          <cell r="J1394">
            <v>52</v>
          </cell>
        </row>
        <row r="1395">
          <cell r="F1395">
            <v>40289</v>
          </cell>
          <cell r="J1395">
            <v>19</v>
          </cell>
        </row>
        <row r="1396">
          <cell r="F1396">
            <v>40290</v>
          </cell>
          <cell r="J1396">
            <v>28.2</v>
          </cell>
        </row>
        <row r="1397">
          <cell r="F1397">
            <v>40290</v>
          </cell>
          <cell r="J1397">
            <v>21.01</v>
          </cell>
        </row>
        <row r="1398">
          <cell r="F1398">
            <v>40290</v>
          </cell>
          <cell r="J1398">
            <v>30</v>
          </cell>
        </row>
        <row r="1399">
          <cell r="F1399">
            <v>40290</v>
          </cell>
        </row>
        <row r="1400">
          <cell r="F1400">
            <v>40290</v>
          </cell>
          <cell r="J1400">
            <v>10.199999999999999</v>
          </cell>
        </row>
        <row r="1401">
          <cell r="F1401">
            <v>40290</v>
          </cell>
        </row>
        <row r="1402">
          <cell r="F1402">
            <v>40290</v>
          </cell>
          <cell r="J1402">
            <v>50</v>
          </cell>
        </row>
        <row r="1403">
          <cell r="F1403">
            <v>40290</v>
          </cell>
          <cell r="J1403">
            <v>8</v>
          </cell>
        </row>
        <row r="1404">
          <cell r="F1404">
            <v>40290</v>
          </cell>
          <cell r="J1404">
            <v>4.3</v>
          </cell>
        </row>
        <row r="1405">
          <cell r="F1405">
            <v>40290</v>
          </cell>
          <cell r="J1405">
            <v>62</v>
          </cell>
        </row>
        <row r="1406">
          <cell r="F1406">
            <v>40290</v>
          </cell>
        </row>
        <row r="1407">
          <cell r="F1407">
            <v>40290</v>
          </cell>
          <cell r="J1407">
            <v>6</v>
          </cell>
        </row>
        <row r="1408">
          <cell r="F1408">
            <v>40290</v>
          </cell>
          <cell r="J1408">
            <v>35</v>
          </cell>
        </row>
        <row r="1409">
          <cell r="F1409">
            <v>40290</v>
          </cell>
        </row>
        <row r="1410">
          <cell r="F1410">
            <v>40290</v>
          </cell>
          <cell r="J1410">
            <v>5</v>
          </cell>
        </row>
        <row r="1411">
          <cell r="F1411">
            <v>40290</v>
          </cell>
        </row>
        <row r="1412">
          <cell r="F1412">
            <v>40290</v>
          </cell>
          <cell r="J1412">
            <v>25.7</v>
          </cell>
        </row>
        <row r="1413">
          <cell r="F1413">
            <v>40290</v>
          </cell>
        </row>
        <row r="1414">
          <cell r="F1414">
            <v>40291</v>
          </cell>
          <cell r="J1414">
            <v>18</v>
          </cell>
        </row>
        <row r="1415">
          <cell r="F1415">
            <v>40291</v>
          </cell>
          <cell r="J1415">
            <v>19</v>
          </cell>
        </row>
        <row r="1416">
          <cell r="F1416">
            <v>40291</v>
          </cell>
        </row>
        <row r="1417">
          <cell r="F1417">
            <v>40291</v>
          </cell>
          <cell r="J1417">
            <v>40</v>
          </cell>
        </row>
        <row r="1418">
          <cell r="F1418">
            <v>40291</v>
          </cell>
        </row>
        <row r="1419">
          <cell r="F1419">
            <v>40291</v>
          </cell>
          <cell r="J1419">
            <v>4</v>
          </cell>
        </row>
        <row r="1420">
          <cell r="F1420">
            <v>40291</v>
          </cell>
          <cell r="J1420">
            <v>56</v>
          </cell>
        </row>
        <row r="1421">
          <cell r="F1421">
            <v>40291</v>
          </cell>
          <cell r="J1421">
            <v>0.8</v>
          </cell>
        </row>
        <row r="1422">
          <cell r="F1422">
            <v>40291</v>
          </cell>
        </row>
        <row r="1423">
          <cell r="F1423">
            <v>40291</v>
          </cell>
        </row>
        <row r="1424">
          <cell r="F1424">
            <v>40291</v>
          </cell>
          <cell r="J1424">
            <v>58</v>
          </cell>
        </row>
        <row r="1425">
          <cell r="F1425">
            <v>40291</v>
          </cell>
          <cell r="J1425">
            <v>31</v>
          </cell>
        </row>
        <row r="1426">
          <cell r="F1426">
            <v>40291</v>
          </cell>
        </row>
        <row r="1427">
          <cell r="F1427">
            <v>40291</v>
          </cell>
          <cell r="J1427">
            <v>11</v>
          </cell>
        </row>
        <row r="1428">
          <cell r="F1428">
            <v>40291</v>
          </cell>
          <cell r="J1428">
            <v>21</v>
          </cell>
        </row>
        <row r="1429">
          <cell r="F1429">
            <v>40291</v>
          </cell>
        </row>
        <row r="1430">
          <cell r="F1430">
            <v>40291</v>
          </cell>
        </row>
        <row r="1431">
          <cell r="F1431">
            <v>40291</v>
          </cell>
          <cell r="J1431">
            <v>49</v>
          </cell>
        </row>
        <row r="1432">
          <cell r="F1432">
            <v>40291</v>
          </cell>
        </row>
        <row r="1433">
          <cell r="F1433">
            <v>40291</v>
          </cell>
          <cell r="J1433">
            <v>14</v>
          </cell>
        </row>
        <row r="1434">
          <cell r="F1434">
            <v>40292</v>
          </cell>
          <cell r="J1434">
            <v>4</v>
          </cell>
        </row>
        <row r="1435">
          <cell r="F1435">
            <v>40292</v>
          </cell>
          <cell r="J1435">
            <v>6</v>
          </cell>
        </row>
        <row r="1436">
          <cell r="F1436">
            <v>40292</v>
          </cell>
          <cell r="J1436">
            <v>16</v>
          </cell>
        </row>
        <row r="1437">
          <cell r="F1437">
            <v>40292</v>
          </cell>
          <cell r="J1437">
            <v>80</v>
          </cell>
        </row>
        <row r="1438">
          <cell r="F1438">
            <v>40292</v>
          </cell>
        </row>
        <row r="1439">
          <cell r="F1439">
            <v>40292</v>
          </cell>
          <cell r="J1439">
            <v>28</v>
          </cell>
        </row>
        <row r="1440">
          <cell r="F1440">
            <v>40292</v>
          </cell>
        </row>
        <row r="1441">
          <cell r="F1441">
            <v>40292</v>
          </cell>
        </row>
        <row r="1442">
          <cell r="F1442">
            <v>40292</v>
          </cell>
        </row>
        <row r="1443">
          <cell r="F1443">
            <v>40292</v>
          </cell>
        </row>
        <row r="1444">
          <cell r="F1444">
            <v>40294</v>
          </cell>
          <cell r="J1444">
            <v>41</v>
          </cell>
        </row>
        <row r="1445">
          <cell r="F1445">
            <v>40294</v>
          </cell>
          <cell r="J1445">
            <v>34</v>
          </cell>
        </row>
        <row r="1446">
          <cell r="F1446">
            <v>40294</v>
          </cell>
          <cell r="J1446">
            <v>21</v>
          </cell>
        </row>
        <row r="1447">
          <cell r="F1447">
            <v>40294</v>
          </cell>
          <cell r="J1447">
            <v>52</v>
          </cell>
        </row>
        <row r="1448">
          <cell r="F1448">
            <v>40294</v>
          </cell>
        </row>
        <row r="1449">
          <cell r="F1449">
            <v>40294</v>
          </cell>
          <cell r="J1449">
            <v>35</v>
          </cell>
        </row>
        <row r="1450">
          <cell r="F1450">
            <v>40294</v>
          </cell>
          <cell r="J1450">
            <v>15</v>
          </cell>
        </row>
        <row r="1451">
          <cell r="F1451">
            <v>40294</v>
          </cell>
        </row>
        <row r="1452">
          <cell r="F1452">
            <v>40294</v>
          </cell>
        </row>
        <row r="1453">
          <cell r="F1453">
            <v>40294</v>
          </cell>
          <cell r="J1453">
            <v>32</v>
          </cell>
        </row>
        <row r="1454">
          <cell r="F1454">
            <v>40294</v>
          </cell>
        </row>
        <row r="1455">
          <cell r="F1455">
            <v>40294</v>
          </cell>
        </row>
        <row r="1456">
          <cell r="F1456">
            <v>40294</v>
          </cell>
          <cell r="J1456">
            <v>41</v>
          </cell>
        </row>
        <row r="1457">
          <cell r="F1457">
            <v>40295</v>
          </cell>
          <cell r="J1457">
            <v>16</v>
          </cell>
        </row>
        <row r="1458">
          <cell r="F1458">
            <v>40295</v>
          </cell>
          <cell r="J1458">
            <v>11</v>
          </cell>
        </row>
        <row r="1459">
          <cell r="F1459">
            <v>40295</v>
          </cell>
          <cell r="J1459">
            <v>210</v>
          </cell>
        </row>
        <row r="1460">
          <cell r="F1460">
            <v>40295</v>
          </cell>
        </row>
        <row r="1461">
          <cell r="F1461">
            <v>40295</v>
          </cell>
          <cell r="J1461">
            <v>4</v>
          </cell>
        </row>
        <row r="1462">
          <cell r="F1462">
            <v>40295</v>
          </cell>
          <cell r="J1462">
            <v>9</v>
          </cell>
        </row>
        <row r="1463">
          <cell r="F1463">
            <v>40295</v>
          </cell>
          <cell r="J1463">
            <v>10.8</v>
          </cell>
        </row>
        <row r="1464">
          <cell r="F1464">
            <v>40295</v>
          </cell>
          <cell r="J1464">
            <v>19</v>
          </cell>
        </row>
        <row r="1465">
          <cell r="F1465">
            <v>40295</v>
          </cell>
          <cell r="J1465">
            <v>41</v>
          </cell>
        </row>
        <row r="1466">
          <cell r="F1466">
            <v>40295</v>
          </cell>
          <cell r="J1466">
            <v>76</v>
          </cell>
        </row>
        <row r="1467">
          <cell r="F1467">
            <v>40295</v>
          </cell>
          <cell r="J1467">
            <v>57</v>
          </cell>
        </row>
        <row r="1468">
          <cell r="F1468">
            <v>40295</v>
          </cell>
          <cell r="J1468">
            <v>7</v>
          </cell>
        </row>
        <row r="1469">
          <cell r="F1469">
            <v>40295</v>
          </cell>
          <cell r="J1469">
            <v>9</v>
          </cell>
        </row>
        <row r="1470">
          <cell r="F1470">
            <v>40295</v>
          </cell>
          <cell r="J1470">
            <v>18.600000000000001</v>
          </cell>
        </row>
        <row r="1471">
          <cell r="F1471">
            <v>40295</v>
          </cell>
          <cell r="J1471">
            <v>54</v>
          </cell>
        </row>
        <row r="1472">
          <cell r="F1472">
            <v>40295</v>
          </cell>
        </row>
        <row r="1473">
          <cell r="F1473">
            <v>40295</v>
          </cell>
          <cell r="J1473">
            <v>5</v>
          </cell>
        </row>
        <row r="1474">
          <cell r="F1474">
            <v>40296</v>
          </cell>
          <cell r="J1474">
            <v>24</v>
          </cell>
        </row>
        <row r="1475">
          <cell r="F1475">
            <v>40296</v>
          </cell>
          <cell r="J1475">
            <v>28</v>
          </cell>
        </row>
        <row r="1476">
          <cell r="F1476">
            <v>40296</v>
          </cell>
          <cell r="J1476">
            <v>51</v>
          </cell>
        </row>
        <row r="1477">
          <cell r="F1477">
            <v>40296</v>
          </cell>
        </row>
        <row r="1478">
          <cell r="F1478">
            <v>40296</v>
          </cell>
          <cell r="J1478">
            <v>33</v>
          </cell>
        </row>
        <row r="1479">
          <cell r="F1479">
            <v>40296</v>
          </cell>
          <cell r="J1479">
            <v>28</v>
          </cell>
        </row>
        <row r="1480">
          <cell r="F1480">
            <v>40296</v>
          </cell>
        </row>
        <row r="1481">
          <cell r="F1481">
            <v>40296</v>
          </cell>
          <cell r="J1481">
            <v>20</v>
          </cell>
        </row>
        <row r="1482">
          <cell r="F1482">
            <v>40296</v>
          </cell>
          <cell r="J1482">
            <v>25</v>
          </cell>
        </row>
        <row r="1483">
          <cell r="F1483">
            <v>40296</v>
          </cell>
          <cell r="J1483">
            <v>40</v>
          </cell>
        </row>
        <row r="1484">
          <cell r="F1484">
            <v>40296</v>
          </cell>
          <cell r="J1484">
            <v>12</v>
          </cell>
        </row>
        <row r="1485">
          <cell r="F1485">
            <v>40296</v>
          </cell>
          <cell r="J1485">
            <v>76</v>
          </cell>
        </row>
        <row r="1486">
          <cell r="F1486">
            <v>40296</v>
          </cell>
          <cell r="J1486">
            <v>6</v>
          </cell>
        </row>
        <row r="1487">
          <cell r="F1487">
            <v>40296</v>
          </cell>
        </row>
        <row r="1488">
          <cell r="F1488">
            <v>40296</v>
          </cell>
          <cell r="J1488">
            <v>36</v>
          </cell>
        </row>
        <row r="1489">
          <cell r="F1489">
            <v>40296</v>
          </cell>
        </row>
        <row r="1490">
          <cell r="F1490">
            <v>40296</v>
          </cell>
          <cell r="J1490">
            <v>160</v>
          </cell>
        </row>
        <row r="1491">
          <cell r="F1491">
            <v>40296</v>
          </cell>
          <cell r="J1491">
            <v>72</v>
          </cell>
        </row>
        <row r="1492">
          <cell r="F1492">
            <v>40296</v>
          </cell>
          <cell r="J1492">
            <v>41.6</v>
          </cell>
        </row>
        <row r="1493">
          <cell r="F1493">
            <v>40296</v>
          </cell>
        </row>
        <row r="1494">
          <cell r="F1494">
            <v>40296</v>
          </cell>
          <cell r="J1494">
            <v>76</v>
          </cell>
        </row>
        <row r="1495">
          <cell r="F1495">
            <v>40296</v>
          </cell>
          <cell r="J1495">
            <v>96</v>
          </cell>
        </row>
        <row r="1496">
          <cell r="F1496">
            <v>40297</v>
          </cell>
          <cell r="J1496">
            <v>40</v>
          </cell>
        </row>
        <row r="1497">
          <cell r="F1497">
            <v>40297</v>
          </cell>
          <cell r="J1497">
            <v>15</v>
          </cell>
        </row>
        <row r="1498">
          <cell r="F1498">
            <v>40297</v>
          </cell>
        </row>
        <row r="1499">
          <cell r="F1499">
            <v>40297</v>
          </cell>
        </row>
        <row r="1500">
          <cell r="F1500">
            <v>40297</v>
          </cell>
        </row>
        <row r="1501">
          <cell r="F1501">
            <v>40297</v>
          </cell>
          <cell r="J1501">
            <v>12</v>
          </cell>
        </row>
        <row r="1502">
          <cell r="F1502">
            <v>40297</v>
          </cell>
        </row>
        <row r="1503">
          <cell r="F1503">
            <v>40297</v>
          </cell>
          <cell r="J1503">
            <v>120</v>
          </cell>
        </row>
        <row r="1504">
          <cell r="F1504">
            <v>40297</v>
          </cell>
          <cell r="J1504">
            <v>4</v>
          </cell>
        </row>
        <row r="1505">
          <cell r="F1505">
            <v>40297</v>
          </cell>
          <cell r="J1505">
            <v>34</v>
          </cell>
        </row>
        <row r="1506">
          <cell r="F1506">
            <v>40297</v>
          </cell>
        </row>
        <row r="1507">
          <cell r="F1507">
            <v>40297</v>
          </cell>
          <cell r="J1507">
            <v>8.1</v>
          </cell>
        </row>
        <row r="1508">
          <cell r="F1508">
            <v>40298</v>
          </cell>
          <cell r="J1508">
            <v>65</v>
          </cell>
        </row>
        <row r="1509">
          <cell r="F1509">
            <v>40298</v>
          </cell>
          <cell r="J1509">
            <v>3</v>
          </cell>
        </row>
        <row r="1510">
          <cell r="F1510">
            <v>40298</v>
          </cell>
          <cell r="J1510">
            <v>25</v>
          </cell>
        </row>
        <row r="1511">
          <cell r="F1511">
            <v>40298</v>
          </cell>
          <cell r="J1511">
            <v>42</v>
          </cell>
        </row>
        <row r="1512">
          <cell r="F1512">
            <v>40298</v>
          </cell>
        </row>
        <row r="1513">
          <cell r="F1513">
            <v>40298</v>
          </cell>
        </row>
        <row r="1514">
          <cell r="F1514">
            <v>40298</v>
          </cell>
          <cell r="J1514">
            <v>81</v>
          </cell>
        </row>
        <row r="1515">
          <cell r="F1515">
            <v>40298</v>
          </cell>
          <cell r="J1515">
            <v>13</v>
          </cell>
        </row>
        <row r="1516">
          <cell r="F1516">
            <v>40298</v>
          </cell>
        </row>
        <row r="1517">
          <cell r="F1517">
            <v>40298</v>
          </cell>
        </row>
        <row r="1518">
          <cell r="F1518">
            <v>40298</v>
          </cell>
        </row>
        <row r="1519">
          <cell r="F1519">
            <v>40298</v>
          </cell>
          <cell r="J1519">
            <v>2.4</v>
          </cell>
        </row>
        <row r="1520">
          <cell r="F1520">
            <v>40298</v>
          </cell>
          <cell r="J1520">
            <v>8</v>
          </cell>
        </row>
        <row r="1521">
          <cell r="F1521">
            <v>40298</v>
          </cell>
          <cell r="J1521">
            <v>16</v>
          </cell>
        </row>
        <row r="1522">
          <cell r="F1522">
            <v>40298</v>
          </cell>
          <cell r="J1522">
            <v>12</v>
          </cell>
        </row>
        <row r="1523">
          <cell r="F1523">
            <v>40298</v>
          </cell>
          <cell r="J1523">
            <v>8</v>
          </cell>
        </row>
        <row r="1524">
          <cell r="F1524">
            <v>40301</v>
          </cell>
          <cell r="J1524">
            <v>34</v>
          </cell>
        </row>
        <row r="1525">
          <cell r="F1525">
            <v>40301</v>
          </cell>
          <cell r="J1525">
            <v>40</v>
          </cell>
        </row>
        <row r="1526">
          <cell r="F1526">
            <v>40301</v>
          </cell>
          <cell r="J1526">
            <v>31</v>
          </cell>
        </row>
        <row r="1527">
          <cell r="F1527">
            <v>40301</v>
          </cell>
          <cell r="J1527">
            <v>32</v>
          </cell>
        </row>
        <row r="1528">
          <cell r="F1528">
            <v>40301</v>
          </cell>
          <cell r="J1528">
            <v>40</v>
          </cell>
        </row>
        <row r="1529">
          <cell r="F1529">
            <v>40301</v>
          </cell>
          <cell r="J1529">
            <v>1</v>
          </cell>
        </row>
        <row r="1530">
          <cell r="F1530">
            <v>40301</v>
          </cell>
          <cell r="J1530">
            <v>65</v>
          </cell>
        </row>
        <row r="1531">
          <cell r="F1531">
            <v>40301</v>
          </cell>
        </row>
        <row r="1532">
          <cell r="F1532">
            <v>40301</v>
          </cell>
          <cell r="J1532">
            <v>11</v>
          </cell>
        </row>
        <row r="1533">
          <cell r="F1533">
            <v>40301</v>
          </cell>
        </row>
        <row r="1534">
          <cell r="F1534">
            <v>40301</v>
          </cell>
          <cell r="J1534">
            <v>80</v>
          </cell>
        </row>
        <row r="1535">
          <cell r="F1535">
            <v>40301</v>
          </cell>
          <cell r="J1535">
            <v>40</v>
          </cell>
        </row>
        <row r="1536">
          <cell r="F1536">
            <v>40301</v>
          </cell>
          <cell r="J1536">
            <v>48</v>
          </cell>
        </row>
        <row r="1537">
          <cell r="F1537">
            <v>40301</v>
          </cell>
          <cell r="J1537">
            <v>35</v>
          </cell>
        </row>
        <row r="1538">
          <cell r="F1538">
            <v>40301</v>
          </cell>
          <cell r="J1538">
            <v>31</v>
          </cell>
        </row>
        <row r="1539">
          <cell r="F1539">
            <v>40302</v>
          </cell>
          <cell r="J1539">
            <v>23</v>
          </cell>
        </row>
        <row r="1540">
          <cell r="F1540">
            <v>40302</v>
          </cell>
          <cell r="J1540">
            <v>35</v>
          </cell>
        </row>
        <row r="1541">
          <cell r="F1541">
            <v>40302</v>
          </cell>
          <cell r="J1541">
            <v>41</v>
          </cell>
        </row>
        <row r="1542">
          <cell r="F1542">
            <v>40302</v>
          </cell>
          <cell r="J1542">
            <v>32</v>
          </cell>
        </row>
        <row r="1543">
          <cell r="F1543">
            <v>40302</v>
          </cell>
        </row>
        <row r="1544">
          <cell r="F1544">
            <v>40302</v>
          </cell>
          <cell r="J1544">
            <v>34</v>
          </cell>
        </row>
        <row r="1545">
          <cell r="F1545">
            <v>40302</v>
          </cell>
          <cell r="J1545">
            <v>7.8</v>
          </cell>
        </row>
        <row r="1546">
          <cell r="F1546">
            <v>40302</v>
          </cell>
          <cell r="J1546">
            <v>14.8</v>
          </cell>
        </row>
        <row r="1547">
          <cell r="F1547">
            <v>40302</v>
          </cell>
          <cell r="J1547">
            <v>4.2</v>
          </cell>
        </row>
        <row r="1548">
          <cell r="F1548">
            <v>40302</v>
          </cell>
        </row>
        <row r="1549">
          <cell r="F1549">
            <v>40302</v>
          </cell>
          <cell r="J1549">
            <v>27</v>
          </cell>
        </row>
        <row r="1550">
          <cell r="F1550">
            <v>40302</v>
          </cell>
          <cell r="J1550">
            <v>34</v>
          </cell>
        </row>
        <row r="1551">
          <cell r="F1551">
            <v>40302</v>
          </cell>
          <cell r="J1551">
            <v>25</v>
          </cell>
        </row>
        <row r="1552">
          <cell r="F1552">
            <v>40302</v>
          </cell>
        </row>
        <row r="1553">
          <cell r="F1553">
            <v>40302</v>
          </cell>
          <cell r="J1553">
            <v>69</v>
          </cell>
        </row>
        <row r="1554">
          <cell r="F1554">
            <v>40303</v>
          </cell>
          <cell r="J1554">
            <v>20</v>
          </cell>
        </row>
        <row r="1555">
          <cell r="F1555">
            <v>40303</v>
          </cell>
          <cell r="J1555">
            <v>24</v>
          </cell>
        </row>
        <row r="1556">
          <cell r="F1556">
            <v>40303</v>
          </cell>
          <cell r="J1556">
            <v>21</v>
          </cell>
        </row>
        <row r="1557">
          <cell r="F1557">
            <v>40303</v>
          </cell>
          <cell r="J1557">
            <v>12</v>
          </cell>
        </row>
        <row r="1558">
          <cell r="F1558">
            <v>40303</v>
          </cell>
          <cell r="J1558">
            <v>11</v>
          </cell>
        </row>
        <row r="1559">
          <cell r="F1559">
            <v>40303</v>
          </cell>
        </row>
        <row r="1560">
          <cell r="F1560">
            <v>40303</v>
          </cell>
          <cell r="J1560">
            <v>4</v>
          </cell>
        </row>
        <row r="1561">
          <cell r="F1561">
            <v>40303</v>
          </cell>
          <cell r="J1561">
            <v>12</v>
          </cell>
        </row>
        <row r="1562">
          <cell r="F1562">
            <v>40303</v>
          </cell>
          <cell r="J1562">
            <v>23.7</v>
          </cell>
        </row>
        <row r="1563">
          <cell r="F1563">
            <v>40303</v>
          </cell>
          <cell r="J1563">
            <v>49</v>
          </cell>
        </row>
        <row r="1564">
          <cell r="F1564">
            <v>40303</v>
          </cell>
          <cell r="J1564">
            <v>20</v>
          </cell>
        </row>
        <row r="1565">
          <cell r="F1565">
            <v>40304</v>
          </cell>
          <cell r="J1565">
            <v>18</v>
          </cell>
        </row>
        <row r="1566">
          <cell r="F1566">
            <v>40304</v>
          </cell>
          <cell r="J1566">
            <v>4</v>
          </cell>
        </row>
        <row r="1567">
          <cell r="F1567">
            <v>40304</v>
          </cell>
          <cell r="J1567">
            <v>42</v>
          </cell>
        </row>
        <row r="1568">
          <cell r="F1568">
            <v>40304</v>
          </cell>
        </row>
        <row r="1569">
          <cell r="F1569">
            <v>40304</v>
          </cell>
          <cell r="J1569">
            <v>17</v>
          </cell>
        </row>
        <row r="1570">
          <cell r="F1570">
            <v>40304</v>
          </cell>
          <cell r="J1570">
            <v>23</v>
          </cell>
        </row>
        <row r="1571">
          <cell r="F1571">
            <v>40304</v>
          </cell>
          <cell r="J1571">
            <v>46</v>
          </cell>
        </row>
        <row r="1572">
          <cell r="F1572">
            <v>40304</v>
          </cell>
          <cell r="J1572">
            <v>9.8000000000000007</v>
          </cell>
        </row>
        <row r="1573">
          <cell r="F1573">
            <v>40304</v>
          </cell>
          <cell r="J1573">
            <v>2.1</v>
          </cell>
        </row>
        <row r="1574">
          <cell r="F1574">
            <v>40304</v>
          </cell>
          <cell r="J1574">
            <v>52</v>
          </cell>
        </row>
        <row r="1575">
          <cell r="F1575">
            <v>40304</v>
          </cell>
          <cell r="J1575">
            <v>30.4</v>
          </cell>
        </row>
        <row r="1576">
          <cell r="F1576">
            <v>40304</v>
          </cell>
          <cell r="J1576">
            <v>39</v>
          </cell>
        </row>
        <row r="1577">
          <cell r="F1577">
            <v>40304</v>
          </cell>
          <cell r="J1577">
            <v>30.08</v>
          </cell>
        </row>
        <row r="1578">
          <cell r="F1578">
            <v>40304</v>
          </cell>
          <cell r="J1578">
            <v>17</v>
          </cell>
        </row>
        <row r="1579">
          <cell r="F1579">
            <v>40304</v>
          </cell>
        </row>
        <row r="1580">
          <cell r="F1580">
            <v>40304</v>
          </cell>
          <cell r="J1580">
            <v>25</v>
          </cell>
        </row>
        <row r="1581">
          <cell r="F1581">
            <v>40305</v>
          </cell>
          <cell r="J1581">
            <v>15</v>
          </cell>
        </row>
        <row r="1582">
          <cell r="F1582">
            <v>40305</v>
          </cell>
          <cell r="J1582">
            <v>10</v>
          </cell>
        </row>
        <row r="1583">
          <cell r="F1583">
            <v>40305</v>
          </cell>
          <cell r="J1583">
            <v>15</v>
          </cell>
        </row>
        <row r="1584">
          <cell r="F1584">
            <v>40305</v>
          </cell>
          <cell r="J1584">
            <v>58</v>
          </cell>
        </row>
        <row r="1585">
          <cell r="F1585">
            <v>40305</v>
          </cell>
          <cell r="J1585">
            <v>36</v>
          </cell>
        </row>
        <row r="1586">
          <cell r="F1586">
            <v>40305</v>
          </cell>
          <cell r="J1586">
            <v>16</v>
          </cell>
        </row>
        <row r="1587">
          <cell r="F1587">
            <v>40305</v>
          </cell>
        </row>
        <row r="1588">
          <cell r="F1588">
            <v>40305</v>
          </cell>
          <cell r="J1588">
            <v>15</v>
          </cell>
        </row>
        <row r="1589">
          <cell r="F1589">
            <v>40305</v>
          </cell>
          <cell r="J1589">
            <v>1.8</v>
          </cell>
        </row>
        <row r="1590">
          <cell r="F1590">
            <v>40305</v>
          </cell>
        </row>
        <row r="1591">
          <cell r="F1591">
            <v>40305</v>
          </cell>
        </row>
        <row r="1592">
          <cell r="F1592">
            <v>40305</v>
          </cell>
          <cell r="J1592">
            <v>12</v>
          </cell>
        </row>
        <row r="1593">
          <cell r="F1593">
            <v>40305</v>
          </cell>
        </row>
        <row r="1594">
          <cell r="F1594">
            <v>40305</v>
          </cell>
          <cell r="J1594">
            <v>95</v>
          </cell>
        </row>
        <row r="1595">
          <cell r="F1595">
            <v>40305</v>
          </cell>
        </row>
        <row r="1596">
          <cell r="F1596">
            <v>40305</v>
          </cell>
          <cell r="J1596">
            <v>21</v>
          </cell>
        </row>
        <row r="1597">
          <cell r="F1597">
            <v>40305</v>
          </cell>
          <cell r="J1597">
            <v>20</v>
          </cell>
        </row>
        <row r="1598">
          <cell r="F1598">
            <v>40305</v>
          </cell>
        </row>
        <row r="1599">
          <cell r="F1599">
            <v>40305</v>
          </cell>
          <cell r="J1599">
            <v>58</v>
          </cell>
        </row>
        <row r="1600">
          <cell r="F1600">
            <v>40305</v>
          </cell>
          <cell r="J1600">
            <v>25</v>
          </cell>
        </row>
        <row r="1601">
          <cell r="F1601">
            <v>40305</v>
          </cell>
        </row>
        <row r="1602">
          <cell r="F1602">
            <v>40305</v>
          </cell>
          <cell r="J1602">
            <v>30</v>
          </cell>
        </row>
        <row r="1603">
          <cell r="F1603">
            <v>40305</v>
          </cell>
          <cell r="J1603">
            <v>32.1</v>
          </cell>
        </row>
        <row r="1604">
          <cell r="F1604">
            <v>40306</v>
          </cell>
          <cell r="J1604">
            <v>12</v>
          </cell>
        </row>
        <row r="1605">
          <cell r="F1605">
            <v>40306</v>
          </cell>
          <cell r="J1605">
            <v>7</v>
          </cell>
        </row>
        <row r="1606">
          <cell r="F1606">
            <v>40306</v>
          </cell>
          <cell r="J1606">
            <v>106</v>
          </cell>
        </row>
        <row r="1607">
          <cell r="F1607">
            <v>40306</v>
          </cell>
        </row>
        <row r="1608">
          <cell r="F1608">
            <v>40306</v>
          </cell>
          <cell r="J1608">
            <v>2</v>
          </cell>
        </row>
        <row r="1609">
          <cell r="F1609">
            <v>40306</v>
          </cell>
          <cell r="J1609">
            <v>15</v>
          </cell>
        </row>
        <row r="1610">
          <cell r="F1610">
            <v>40306</v>
          </cell>
        </row>
        <row r="1611">
          <cell r="F1611">
            <v>40306</v>
          </cell>
        </row>
        <row r="1612">
          <cell r="F1612">
            <v>40306</v>
          </cell>
        </row>
        <row r="1613">
          <cell r="F1613">
            <v>40306</v>
          </cell>
        </row>
        <row r="1614">
          <cell r="F1614">
            <v>40308</v>
          </cell>
        </row>
        <row r="1615">
          <cell r="F1615">
            <v>40308</v>
          </cell>
          <cell r="J1615">
            <v>52</v>
          </cell>
        </row>
        <row r="1616">
          <cell r="F1616">
            <v>40308</v>
          </cell>
          <cell r="J1616">
            <v>28</v>
          </cell>
        </row>
        <row r="1617">
          <cell r="F1617">
            <v>40308</v>
          </cell>
          <cell r="J1617">
            <v>150</v>
          </cell>
        </row>
        <row r="1618">
          <cell r="F1618">
            <v>40308</v>
          </cell>
          <cell r="J1618">
            <v>74</v>
          </cell>
        </row>
        <row r="1619">
          <cell r="F1619">
            <v>40308</v>
          </cell>
          <cell r="J1619">
            <v>14</v>
          </cell>
        </row>
        <row r="1620">
          <cell r="F1620">
            <v>40308</v>
          </cell>
        </row>
        <row r="1621">
          <cell r="F1621">
            <v>40308</v>
          </cell>
          <cell r="J1621">
            <v>64</v>
          </cell>
        </row>
        <row r="1622">
          <cell r="F1622">
            <v>40308</v>
          </cell>
          <cell r="J1622">
            <v>34</v>
          </cell>
        </row>
        <row r="1623">
          <cell r="F1623">
            <v>40308</v>
          </cell>
        </row>
        <row r="1624">
          <cell r="F1624">
            <v>40308</v>
          </cell>
          <cell r="J1624">
            <v>16.3</v>
          </cell>
        </row>
        <row r="1625">
          <cell r="F1625">
            <v>40308</v>
          </cell>
          <cell r="J1625">
            <v>25.8</v>
          </cell>
        </row>
        <row r="1626">
          <cell r="F1626">
            <v>40308</v>
          </cell>
          <cell r="J1626">
            <v>10</v>
          </cell>
        </row>
        <row r="1627">
          <cell r="F1627">
            <v>40309</v>
          </cell>
          <cell r="J1627">
            <v>18</v>
          </cell>
        </row>
        <row r="1628">
          <cell r="F1628">
            <v>40309</v>
          </cell>
          <cell r="J1628">
            <v>28</v>
          </cell>
        </row>
        <row r="1629">
          <cell r="F1629">
            <v>40309</v>
          </cell>
          <cell r="J1629">
            <v>20</v>
          </cell>
        </row>
        <row r="1630">
          <cell r="F1630">
            <v>40309</v>
          </cell>
          <cell r="J1630">
            <v>10</v>
          </cell>
        </row>
        <row r="1631">
          <cell r="F1631">
            <v>40309</v>
          </cell>
          <cell r="J1631">
            <v>34</v>
          </cell>
        </row>
        <row r="1632">
          <cell r="F1632">
            <v>40309</v>
          </cell>
          <cell r="J1632">
            <v>19</v>
          </cell>
        </row>
        <row r="1633">
          <cell r="F1633">
            <v>40309</v>
          </cell>
          <cell r="J1633">
            <v>8</v>
          </cell>
        </row>
        <row r="1634">
          <cell r="F1634">
            <v>40309</v>
          </cell>
        </row>
        <row r="1635">
          <cell r="F1635">
            <v>40309</v>
          </cell>
          <cell r="J1635">
            <v>4</v>
          </cell>
        </row>
        <row r="1636">
          <cell r="F1636">
            <v>40309</v>
          </cell>
        </row>
        <row r="1637">
          <cell r="F1637">
            <v>40309</v>
          </cell>
          <cell r="J1637">
            <v>26</v>
          </cell>
        </row>
        <row r="1638">
          <cell r="F1638">
            <v>40309</v>
          </cell>
        </row>
        <row r="1639">
          <cell r="F1639">
            <v>40309</v>
          </cell>
        </row>
        <row r="1640">
          <cell r="F1640">
            <v>40309</v>
          </cell>
          <cell r="J1640">
            <v>23</v>
          </cell>
        </row>
        <row r="1641">
          <cell r="F1641">
            <v>40309</v>
          </cell>
          <cell r="J1641">
            <v>8</v>
          </cell>
        </row>
        <row r="1642">
          <cell r="F1642">
            <v>40309</v>
          </cell>
          <cell r="J1642">
            <v>12.08</v>
          </cell>
        </row>
        <row r="1643">
          <cell r="F1643">
            <v>40310</v>
          </cell>
          <cell r="J1643">
            <v>24</v>
          </cell>
        </row>
        <row r="1644">
          <cell r="F1644">
            <v>40310</v>
          </cell>
          <cell r="J1644">
            <v>2</v>
          </cell>
        </row>
        <row r="1645">
          <cell r="F1645">
            <v>40310</v>
          </cell>
          <cell r="J1645">
            <v>12</v>
          </cell>
        </row>
        <row r="1646">
          <cell r="F1646">
            <v>40310</v>
          </cell>
          <cell r="J1646">
            <v>10</v>
          </cell>
        </row>
        <row r="1647">
          <cell r="F1647">
            <v>40310</v>
          </cell>
          <cell r="J1647">
            <v>14</v>
          </cell>
        </row>
        <row r="1648">
          <cell r="F1648">
            <v>40310</v>
          </cell>
          <cell r="J1648">
            <v>32</v>
          </cell>
        </row>
        <row r="1649">
          <cell r="F1649">
            <v>40310</v>
          </cell>
        </row>
        <row r="1650">
          <cell r="F1650">
            <v>40310</v>
          </cell>
          <cell r="J1650">
            <v>22</v>
          </cell>
        </row>
        <row r="1651">
          <cell r="F1651">
            <v>40310</v>
          </cell>
          <cell r="J1651">
            <v>10</v>
          </cell>
        </row>
        <row r="1652">
          <cell r="F1652">
            <v>40310</v>
          </cell>
        </row>
        <row r="1653">
          <cell r="F1653">
            <v>40310</v>
          </cell>
          <cell r="J1653">
            <v>12</v>
          </cell>
        </row>
        <row r="1654">
          <cell r="F1654">
            <v>40310</v>
          </cell>
          <cell r="J1654">
            <v>13.2</v>
          </cell>
        </row>
        <row r="1655">
          <cell r="F1655">
            <v>40310</v>
          </cell>
          <cell r="J1655">
            <v>46</v>
          </cell>
        </row>
        <row r="1656">
          <cell r="F1656">
            <v>40310</v>
          </cell>
        </row>
        <row r="1657">
          <cell r="F1657">
            <v>40310</v>
          </cell>
          <cell r="J1657">
            <v>25.3</v>
          </cell>
        </row>
        <row r="1658">
          <cell r="F1658">
            <v>40310</v>
          </cell>
          <cell r="J1658">
            <v>12</v>
          </cell>
        </row>
        <row r="1659">
          <cell r="F1659">
            <v>40310</v>
          </cell>
          <cell r="J1659">
            <v>38</v>
          </cell>
        </row>
        <row r="1660">
          <cell r="F1660">
            <v>40311</v>
          </cell>
          <cell r="J1660">
            <v>60</v>
          </cell>
        </row>
        <row r="1661">
          <cell r="F1661">
            <v>40311</v>
          </cell>
          <cell r="J1661">
            <v>15</v>
          </cell>
        </row>
        <row r="1662">
          <cell r="F1662">
            <v>40311</v>
          </cell>
          <cell r="J1662">
            <v>7</v>
          </cell>
        </row>
        <row r="1663">
          <cell r="F1663">
            <v>40311</v>
          </cell>
        </row>
        <row r="1664">
          <cell r="F1664">
            <v>40311</v>
          </cell>
          <cell r="J1664">
            <v>19</v>
          </cell>
        </row>
        <row r="1665">
          <cell r="F1665">
            <v>40311</v>
          </cell>
          <cell r="J1665">
            <v>36</v>
          </cell>
        </row>
        <row r="1666">
          <cell r="F1666">
            <v>40311</v>
          </cell>
          <cell r="J1666">
            <v>65</v>
          </cell>
        </row>
        <row r="1667">
          <cell r="F1667">
            <v>40311</v>
          </cell>
          <cell r="J1667">
            <v>32</v>
          </cell>
        </row>
        <row r="1668">
          <cell r="F1668">
            <v>40311</v>
          </cell>
        </row>
        <row r="1669">
          <cell r="F1669">
            <v>40311</v>
          </cell>
          <cell r="J1669">
            <v>7.2</v>
          </cell>
        </row>
        <row r="1670">
          <cell r="F1670">
            <v>40311</v>
          </cell>
          <cell r="J1670">
            <v>21</v>
          </cell>
        </row>
        <row r="1671">
          <cell r="F1671">
            <v>40311</v>
          </cell>
        </row>
        <row r="1672">
          <cell r="F1672">
            <v>40311</v>
          </cell>
          <cell r="J1672">
            <v>2</v>
          </cell>
        </row>
        <row r="1673">
          <cell r="F1673">
            <v>40311</v>
          </cell>
          <cell r="J1673">
            <v>42</v>
          </cell>
        </row>
        <row r="1674">
          <cell r="F1674">
            <v>40311</v>
          </cell>
          <cell r="J1674">
            <v>18</v>
          </cell>
        </row>
        <row r="1675">
          <cell r="F1675">
            <v>40311</v>
          </cell>
          <cell r="J1675">
            <v>10.199999999999999</v>
          </cell>
        </row>
        <row r="1676">
          <cell r="F1676">
            <v>40311</v>
          </cell>
          <cell r="J1676">
            <v>32</v>
          </cell>
        </row>
        <row r="1677">
          <cell r="F1677">
            <v>40311</v>
          </cell>
          <cell r="J1677">
            <v>3</v>
          </cell>
        </row>
        <row r="1678">
          <cell r="F1678">
            <v>40312</v>
          </cell>
          <cell r="J1678">
            <v>39</v>
          </cell>
        </row>
        <row r="1679">
          <cell r="F1679">
            <v>40312</v>
          </cell>
          <cell r="J1679">
            <v>16</v>
          </cell>
        </row>
        <row r="1680">
          <cell r="F1680">
            <v>40312</v>
          </cell>
          <cell r="J1680">
            <v>14</v>
          </cell>
        </row>
        <row r="1681">
          <cell r="F1681">
            <v>40312</v>
          </cell>
          <cell r="J1681">
            <v>39</v>
          </cell>
        </row>
        <row r="1682">
          <cell r="F1682">
            <v>40312</v>
          </cell>
          <cell r="J1682">
            <v>3</v>
          </cell>
        </row>
        <row r="1683">
          <cell r="F1683">
            <v>40312</v>
          </cell>
          <cell r="J1683">
            <v>9</v>
          </cell>
        </row>
        <row r="1684">
          <cell r="F1684">
            <v>40312</v>
          </cell>
        </row>
        <row r="1685">
          <cell r="F1685">
            <v>40312</v>
          </cell>
          <cell r="J1685">
            <v>8.6</v>
          </cell>
        </row>
        <row r="1686">
          <cell r="F1686">
            <v>40312</v>
          </cell>
        </row>
        <row r="1687">
          <cell r="F1687">
            <v>40312</v>
          </cell>
          <cell r="J1687">
            <v>5</v>
          </cell>
        </row>
        <row r="1688">
          <cell r="F1688">
            <v>40312</v>
          </cell>
          <cell r="J1688">
            <v>41</v>
          </cell>
        </row>
        <row r="1689">
          <cell r="F1689">
            <v>40312</v>
          </cell>
          <cell r="J1689">
            <v>6</v>
          </cell>
        </row>
        <row r="1690">
          <cell r="F1690">
            <v>40312</v>
          </cell>
        </row>
        <row r="1691">
          <cell r="F1691">
            <v>40312</v>
          </cell>
        </row>
        <row r="1692">
          <cell r="F1692">
            <v>40312</v>
          </cell>
        </row>
        <row r="1693">
          <cell r="F1693">
            <v>40312</v>
          </cell>
        </row>
        <row r="1694">
          <cell r="F1694">
            <v>40312</v>
          </cell>
          <cell r="J1694">
            <v>23</v>
          </cell>
        </row>
        <row r="1695">
          <cell r="F1695">
            <v>40312</v>
          </cell>
          <cell r="J1695">
            <v>4</v>
          </cell>
        </row>
        <row r="1696">
          <cell r="F1696">
            <v>40312</v>
          </cell>
        </row>
        <row r="1697">
          <cell r="F1697">
            <v>40313</v>
          </cell>
          <cell r="J1697">
            <v>14</v>
          </cell>
        </row>
        <row r="1698">
          <cell r="F1698">
            <v>40313</v>
          </cell>
          <cell r="J1698">
            <v>18</v>
          </cell>
        </row>
        <row r="1699">
          <cell r="F1699">
            <v>40313</v>
          </cell>
          <cell r="J1699">
            <v>8</v>
          </cell>
        </row>
        <row r="1700">
          <cell r="F1700">
            <v>40313</v>
          </cell>
        </row>
        <row r="1701">
          <cell r="F1701">
            <v>40313</v>
          </cell>
          <cell r="J1701">
            <v>25</v>
          </cell>
        </row>
        <row r="1702">
          <cell r="F1702">
            <v>40313</v>
          </cell>
          <cell r="J1702">
            <v>3</v>
          </cell>
        </row>
        <row r="1703">
          <cell r="F1703">
            <v>40313</v>
          </cell>
        </row>
        <row r="1704">
          <cell r="F1704">
            <v>40313</v>
          </cell>
        </row>
        <row r="1705">
          <cell r="F1705">
            <v>40313</v>
          </cell>
        </row>
        <row r="1706">
          <cell r="F1706">
            <v>40313</v>
          </cell>
        </row>
        <row r="1707">
          <cell r="F1707">
            <v>40313</v>
          </cell>
          <cell r="J1707">
            <v>44</v>
          </cell>
        </row>
        <row r="1708">
          <cell r="F1708">
            <v>40313</v>
          </cell>
        </row>
        <row r="1709">
          <cell r="F1709">
            <v>40313</v>
          </cell>
        </row>
        <row r="1710">
          <cell r="F1710">
            <v>40313</v>
          </cell>
          <cell r="J1710">
            <v>12</v>
          </cell>
        </row>
        <row r="1711">
          <cell r="F1711">
            <v>40313</v>
          </cell>
          <cell r="J1711">
            <v>56</v>
          </cell>
        </row>
        <row r="1712">
          <cell r="F1712">
            <v>40313</v>
          </cell>
        </row>
        <row r="1713">
          <cell r="F1713">
            <v>40315</v>
          </cell>
        </row>
        <row r="1714">
          <cell r="F1714">
            <v>40315</v>
          </cell>
          <cell r="J1714">
            <v>60</v>
          </cell>
        </row>
        <row r="1715">
          <cell r="F1715">
            <v>40315</v>
          </cell>
        </row>
        <row r="1716">
          <cell r="F1716">
            <v>40315</v>
          </cell>
          <cell r="J1716">
            <v>35</v>
          </cell>
        </row>
        <row r="1717">
          <cell r="F1717">
            <v>40315</v>
          </cell>
        </row>
        <row r="1718">
          <cell r="F1718">
            <v>40315</v>
          </cell>
          <cell r="J1718">
            <v>22.8</v>
          </cell>
        </row>
        <row r="1719">
          <cell r="F1719">
            <v>40315</v>
          </cell>
          <cell r="J1719">
            <v>42</v>
          </cell>
        </row>
        <row r="1720">
          <cell r="F1720">
            <v>40315</v>
          </cell>
          <cell r="J1720">
            <v>22</v>
          </cell>
        </row>
        <row r="1721">
          <cell r="F1721">
            <v>40315</v>
          </cell>
          <cell r="J1721">
            <v>38</v>
          </cell>
        </row>
        <row r="1722">
          <cell r="F1722">
            <v>40315</v>
          </cell>
        </row>
        <row r="1723">
          <cell r="F1723">
            <v>40316</v>
          </cell>
          <cell r="J1723">
            <v>95</v>
          </cell>
        </row>
        <row r="1724">
          <cell r="F1724">
            <v>40316</v>
          </cell>
          <cell r="J1724">
            <v>21</v>
          </cell>
        </row>
        <row r="1725">
          <cell r="F1725">
            <v>40316</v>
          </cell>
          <cell r="J1725">
            <v>22</v>
          </cell>
        </row>
        <row r="1726">
          <cell r="F1726">
            <v>40316</v>
          </cell>
          <cell r="J1726">
            <v>2</v>
          </cell>
        </row>
        <row r="1727">
          <cell r="F1727">
            <v>40316</v>
          </cell>
        </row>
        <row r="1728">
          <cell r="F1728">
            <v>40316</v>
          </cell>
          <cell r="J1728">
            <v>38</v>
          </cell>
        </row>
        <row r="1729">
          <cell r="F1729">
            <v>40316</v>
          </cell>
        </row>
        <row r="1730">
          <cell r="F1730">
            <v>40316</v>
          </cell>
          <cell r="J1730">
            <v>1.6</v>
          </cell>
        </row>
        <row r="1731">
          <cell r="F1731">
            <v>40316</v>
          </cell>
        </row>
        <row r="1732">
          <cell r="F1732">
            <v>40316</v>
          </cell>
          <cell r="J1732">
            <v>19</v>
          </cell>
        </row>
        <row r="1733">
          <cell r="F1733">
            <v>40316</v>
          </cell>
          <cell r="J1733">
            <v>11.6</v>
          </cell>
        </row>
        <row r="1734">
          <cell r="F1734">
            <v>40316</v>
          </cell>
        </row>
        <row r="1735">
          <cell r="F1735">
            <v>40316</v>
          </cell>
          <cell r="J1735">
            <v>38</v>
          </cell>
        </row>
        <row r="1736">
          <cell r="F1736">
            <v>40316</v>
          </cell>
          <cell r="J1736">
            <v>18</v>
          </cell>
        </row>
        <row r="1737">
          <cell r="F1737">
            <v>40316</v>
          </cell>
          <cell r="J1737">
            <v>12.6</v>
          </cell>
        </row>
        <row r="1738">
          <cell r="F1738">
            <v>40316</v>
          </cell>
          <cell r="J1738">
            <v>67</v>
          </cell>
        </row>
        <row r="1739">
          <cell r="F1739">
            <v>40316</v>
          </cell>
        </row>
        <row r="1740">
          <cell r="F1740">
            <v>40316</v>
          </cell>
          <cell r="J1740">
            <v>6</v>
          </cell>
        </row>
        <row r="1741">
          <cell r="F1741">
            <v>40317</v>
          </cell>
          <cell r="J1741">
            <v>6</v>
          </cell>
        </row>
        <row r="1742">
          <cell r="F1742">
            <v>40317</v>
          </cell>
          <cell r="J1742">
            <v>13</v>
          </cell>
        </row>
        <row r="1743">
          <cell r="F1743">
            <v>40317</v>
          </cell>
          <cell r="J1743">
            <v>12</v>
          </cell>
        </row>
        <row r="1744">
          <cell r="F1744">
            <v>40317</v>
          </cell>
          <cell r="J1744">
            <v>47</v>
          </cell>
        </row>
        <row r="1745">
          <cell r="F1745">
            <v>40317</v>
          </cell>
          <cell r="J1745">
            <v>10</v>
          </cell>
        </row>
        <row r="1746">
          <cell r="F1746">
            <v>40317</v>
          </cell>
          <cell r="J1746">
            <v>19</v>
          </cell>
        </row>
        <row r="1747">
          <cell r="F1747">
            <v>40317</v>
          </cell>
        </row>
        <row r="1748">
          <cell r="F1748">
            <v>40317</v>
          </cell>
          <cell r="J1748">
            <v>1.6</v>
          </cell>
        </row>
        <row r="1749">
          <cell r="F1749">
            <v>40317</v>
          </cell>
          <cell r="J1749">
            <v>4</v>
          </cell>
        </row>
        <row r="1750">
          <cell r="F1750">
            <v>40317</v>
          </cell>
          <cell r="J1750">
            <v>17</v>
          </cell>
        </row>
        <row r="1751">
          <cell r="F1751">
            <v>40317</v>
          </cell>
          <cell r="J1751">
            <v>8</v>
          </cell>
        </row>
        <row r="1752">
          <cell r="F1752">
            <v>40317</v>
          </cell>
          <cell r="J1752">
            <v>18</v>
          </cell>
        </row>
        <row r="1753">
          <cell r="F1753">
            <v>40317</v>
          </cell>
          <cell r="J1753">
            <v>16.399999999999999</v>
          </cell>
        </row>
        <row r="1754">
          <cell r="F1754">
            <v>40317</v>
          </cell>
          <cell r="J1754">
            <v>6.7</v>
          </cell>
        </row>
        <row r="1755">
          <cell r="F1755">
            <v>40317</v>
          </cell>
          <cell r="J1755">
            <v>6</v>
          </cell>
        </row>
        <row r="1756">
          <cell r="F1756">
            <v>40317</v>
          </cell>
          <cell r="J1756">
            <v>5</v>
          </cell>
        </row>
        <row r="1757">
          <cell r="F1757">
            <v>40318</v>
          </cell>
          <cell r="J1757">
            <v>24</v>
          </cell>
        </row>
        <row r="1758">
          <cell r="F1758">
            <v>40318</v>
          </cell>
        </row>
        <row r="1759">
          <cell r="F1759">
            <v>40318</v>
          </cell>
          <cell r="J1759">
            <v>25</v>
          </cell>
        </row>
        <row r="1760">
          <cell r="F1760">
            <v>40318</v>
          </cell>
          <cell r="J1760">
            <v>10</v>
          </cell>
        </row>
        <row r="1761">
          <cell r="F1761">
            <v>40318</v>
          </cell>
          <cell r="J1761">
            <v>42</v>
          </cell>
        </row>
        <row r="1762">
          <cell r="F1762">
            <v>40318</v>
          </cell>
        </row>
        <row r="1763">
          <cell r="F1763">
            <v>40318</v>
          </cell>
        </row>
        <row r="1764">
          <cell r="F1764">
            <v>40318</v>
          </cell>
          <cell r="J1764">
            <v>32</v>
          </cell>
        </row>
        <row r="1765">
          <cell r="F1765">
            <v>40318</v>
          </cell>
        </row>
        <row r="1766">
          <cell r="F1766">
            <v>40318</v>
          </cell>
          <cell r="J1766">
            <v>3.4</v>
          </cell>
        </row>
        <row r="1767">
          <cell r="F1767">
            <v>40318</v>
          </cell>
          <cell r="J1767">
            <v>15</v>
          </cell>
        </row>
        <row r="1768">
          <cell r="F1768">
            <v>40318</v>
          </cell>
          <cell r="J1768">
            <v>4</v>
          </cell>
        </row>
        <row r="1769">
          <cell r="F1769">
            <v>40318</v>
          </cell>
          <cell r="J1769">
            <v>8</v>
          </cell>
        </row>
        <row r="1770">
          <cell r="F1770">
            <v>40318</v>
          </cell>
          <cell r="J1770">
            <v>8</v>
          </cell>
        </row>
        <row r="1771">
          <cell r="F1771">
            <v>40318</v>
          </cell>
        </row>
        <row r="1772">
          <cell r="F1772">
            <v>40318</v>
          </cell>
          <cell r="J1772">
            <v>15</v>
          </cell>
        </row>
        <row r="1773">
          <cell r="F1773">
            <v>40318</v>
          </cell>
        </row>
        <row r="1774">
          <cell r="F1774">
            <v>40318</v>
          </cell>
          <cell r="J1774">
            <v>8</v>
          </cell>
        </row>
        <row r="1775">
          <cell r="F1775">
            <v>40319</v>
          </cell>
          <cell r="J1775">
            <v>40</v>
          </cell>
        </row>
        <row r="1776">
          <cell r="F1776">
            <v>40319</v>
          </cell>
          <cell r="J1776">
            <v>10</v>
          </cell>
        </row>
        <row r="1777">
          <cell r="F1777">
            <v>40319</v>
          </cell>
          <cell r="J1777">
            <v>12</v>
          </cell>
        </row>
        <row r="1778">
          <cell r="F1778">
            <v>40319</v>
          </cell>
          <cell r="J1778">
            <v>18</v>
          </cell>
        </row>
        <row r="1779">
          <cell r="F1779">
            <v>40319</v>
          </cell>
        </row>
        <row r="1780">
          <cell r="F1780">
            <v>40319</v>
          </cell>
          <cell r="J1780">
            <v>4</v>
          </cell>
        </row>
        <row r="1781">
          <cell r="F1781">
            <v>40319</v>
          </cell>
          <cell r="J1781">
            <v>2.1</v>
          </cell>
        </row>
        <row r="1782">
          <cell r="F1782">
            <v>40319</v>
          </cell>
        </row>
        <row r="1783">
          <cell r="F1783">
            <v>40319</v>
          </cell>
          <cell r="J1783">
            <v>16</v>
          </cell>
        </row>
        <row r="1784">
          <cell r="F1784">
            <v>40319</v>
          </cell>
          <cell r="J1784">
            <v>4.2</v>
          </cell>
        </row>
        <row r="1785">
          <cell r="F1785">
            <v>40319</v>
          </cell>
        </row>
        <row r="1786">
          <cell r="F1786">
            <v>40319</v>
          </cell>
          <cell r="J1786">
            <v>70</v>
          </cell>
        </row>
        <row r="1787">
          <cell r="F1787">
            <v>40319</v>
          </cell>
        </row>
        <row r="1788">
          <cell r="F1788">
            <v>40319</v>
          </cell>
          <cell r="J1788">
            <v>65</v>
          </cell>
        </row>
        <row r="1789">
          <cell r="F1789">
            <v>40319</v>
          </cell>
        </row>
        <row r="1790">
          <cell r="F1790">
            <v>40319</v>
          </cell>
          <cell r="J1790">
            <v>43.2</v>
          </cell>
        </row>
        <row r="1791">
          <cell r="F1791">
            <v>40319</v>
          </cell>
        </row>
        <row r="1792">
          <cell r="F1792">
            <v>40319</v>
          </cell>
          <cell r="J1792">
            <v>87</v>
          </cell>
        </row>
        <row r="1793">
          <cell r="F1793">
            <v>40319</v>
          </cell>
        </row>
        <row r="1794">
          <cell r="F1794">
            <v>40319</v>
          </cell>
          <cell r="J1794">
            <v>35</v>
          </cell>
        </row>
        <row r="1795">
          <cell r="F1795">
            <v>40319</v>
          </cell>
          <cell r="J1795">
            <v>80</v>
          </cell>
        </row>
        <row r="1796">
          <cell r="F1796">
            <v>40320</v>
          </cell>
          <cell r="J1796">
            <v>52</v>
          </cell>
        </row>
        <row r="1797">
          <cell r="F1797">
            <v>40320</v>
          </cell>
        </row>
        <row r="1798">
          <cell r="F1798">
            <v>40320</v>
          </cell>
          <cell r="J1798">
            <v>20</v>
          </cell>
        </row>
        <row r="1799">
          <cell r="F1799">
            <v>40320</v>
          </cell>
          <cell r="J1799">
            <v>23</v>
          </cell>
        </row>
        <row r="1800">
          <cell r="F1800">
            <v>40320</v>
          </cell>
          <cell r="J1800">
            <v>66</v>
          </cell>
        </row>
        <row r="1801">
          <cell r="F1801">
            <v>40320</v>
          </cell>
        </row>
        <row r="1802">
          <cell r="F1802">
            <v>40320</v>
          </cell>
        </row>
        <row r="1803">
          <cell r="F1803">
            <v>40320</v>
          </cell>
        </row>
        <row r="1804">
          <cell r="F1804">
            <v>40320</v>
          </cell>
        </row>
        <row r="1805">
          <cell r="F1805">
            <v>40320</v>
          </cell>
        </row>
        <row r="1806">
          <cell r="F1806">
            <v>40320</v>
          </cell>
          <cell r="J1806">
            <v>2</v>
          </cell>
        </row>
        <row r="1807">
          <cell r="F1807">
            <v>40322</v>
          </cell>
          <cell r="J1807">
            <v>40</v>
          </cell>
        </row>
        <row r="1808">
          <cell r="F1808">
            <v>40322</v>
          </cell>
          <cell r="J1808">
            <v>52</v>
          </cell>
        </row>
        <row r="1809">
          <cell r="F1809">
            <v>40322</v>
          </cell>
          <cell r="J1809">
            <v>59</v>
          </cell>
        </row>
        <row r="1810">
          <cell r="F1810">
            <v>40322</v>
          </cell>
        </row>
        <row r="1811">
          <cell r="F1811">
            <v>40322</v>
          </cell>
          <cell r="J1811">
            <v>46</v>
          </cell>
        </row>
        <row r="1812">
          <cell r="F1812">
            <v>40322</v>
          </cell>
        </row>
        <row r="1813">
          <cell r="F1813">
            <v>40322</v>
          </cell>
        </row>
        <row r="1814">
          <cell r="F1814">
            <v>40322</v>
          </cell>
        </row>
        <row r="1815">
          <cell r="F1815">
            <v>40322</v>
          </cell>
        </row>
        <row r="1816">
          <cell r="F1816">
            <v>40322</v>
          </cell>
          <cell r="J1816">
            <v>7</v>
          </cell>
        </row>
        <row r="1817">
          <cell r="F1817" t="str">
            <v>24-.may</v>
          </cell>
        </row>
        <row r="1818">
          <cell r="F1818">
            <v>40322</v>
          </cell>
          <cell r="J1818">
            <v>18</v>
          </cell>
        </row>
        <row r="1819">
          <cell r="F1819">
            <v>40322</v>
          </cell>
        </row>
        <row r="1820">
          <cell r="F1820">
            <v>40322</v>
          </cell>
          <cell r="J1820">
            <v>2.2000000000000002</v>
          </cell>
        </row>
        <row r="1821">
          <cell r="F1821">
            <v>40322</v>
          </cell>
          <cell r="J1821">
            <v>26</v>
          </cell>
        </row>
        <row r="1822">
          <cell r="F1822">
            <v>40322</v>
          </cell>
          <cell r="J1822">
            <v>14</v>
          </cell>
        </row>
        <row r="1823">
          <cell r="F1823">
            <v>40322</v>
          </cell>
        </row>
        <row r="1824">
          <cell r="F1824">
            <v>40322</v>
          </cell>
          <cell r="J1824">
            <v>14.8</v>
          </cell>
        </row>
        <row r="1825">
          <cell r="F1825">
            <v>40322</v>
          </cell>
          <cell r="J1825">
            <v>4.5999999999999996</v>
          </cell>
        </row>
        <row r="1826">
          <cell r="F1826">
            <v>40322</v>
          </cell>
          <cell r="J1826">
            <v>96</v>
          </cell>
        </row>
        <row r="1827">
          <cell r="F1827">
            <v>40322</v>
          </cell>
        </row>
        <row r="1828">
          <cell r="F1828">
            <v>40322</v>
          </cell>
          <cell r="J1828">
            <v>11</v>
          </cell>
        </row>
        <row r="1829">
          <cell r="F1829">
            <v>40323</v>
          </cell>
          <cell r="J1829">
            <v>30</v>
          </cell>
        </row>
        <row r="1830">
          <cell r="F1830">
            <v>40323</v>
          </cell>
        </row>
        <row r="1831">
          <cell r="F1831">
            <v>40323</v>
          </cell>
          <cell r="J1831">
            <v>64</v>
          </cell>
        </row>
        <row r="1832">
          <cell r="F1832">
            <v>40323</v>
          </cell>
          <cell r="J1832">
            <v>8</v>
          </cell>
        </row>
        <row r="1833">
          <cell r="F1833">
            <v>40323</v>
          </cell>
          <cell r="J1833">
            <v>14</v>
          </cell>
        </row>
        <row r="1834">
          <cell r="F1834">
            <v>40323</v>
          </cell>
          <cell r="J1834">
            <v>40</v>
          </cell>
        </row>
        <row r="1835">
          <cell r="F1835">
            <v>40323</v>
          </cell>
          <cell r="J1835">
            <v>5</v>
          </cell>
        </row>
        <row r="1836">
          <cell r="F1836">
            <v>40323</v>
          </cell>
          <cell r="J1836">
            <v>7.4</v>
          </cell>
        </row>
        <row r="1837">
          <cell r="F1837">
            <v>40323</v>
          </cell>
          <cell r="J1837">
            <v>27</v>
          </cell>
        </row>
        <row r="1838">
          <cell r="F1838">
            <v>40323</v>
          </cell>
          <cell r="J1838">
            <v>10</v>
          </cell>
        </row>
        <row r="1839">
          <cell r="F1839">
            <v>40323</v>
          </cell>
          <cell r="J1839">
            <v>1.2</v>
          </cell>
        </row>
        <row r="1840">
          <cell r="F1840">
            <v>40323</v>
          </cell>
          <cell r="J1840">
            <v>16</v>
          </cell>
        </row>
        <row r="1841">
          <cell r="F1841">
            <v>40323</v>
          </cell>
        </row>
        <row r="1842">
          <cell r="F1842">
            <v>40323</v>
          </cell>
        </row>
        <row r="1843">
          <cell r="F1843">
            <v>40323</v>
          </cell>
          <cell r="J1843">
            <v>18.600000000000001</v>
          </cell>
        </row>
        <row r="1844">
          <cell r="F1844">
            <v>40323</v>
          </cell>
        </row>
        <row r="1845">
          <cell r="F1845">
            <v>40324</v>
          </cell>
          <cell r="J1845">
            <v>26</v>
          </cell>
        </row>
        <row r="1846">
          <cell r="F1846">
            <v>40324</v>
          </cell>
          <cell r="J1846">
            <v>10</v>
          </cell>
        </row>
        <row r="1847">
          <cell r="F1847">
            <v>40324</v>
          </cell>
          <cell r="J1847">
            <v>1</v>
          </cell>
        </row>
        <row r="1848">
          <cell r="F1848">
            <v>40324</v>
          </cell>
          <cell r="J1848">
            <v>17</v>
          </cell>
        </row>
        <row r="1849">
          <cell r="F1849">
            <v>40324</v>
          </cell>
          <cell r="J1849">
            <v>3</v>
          </cell>
        </row>
        <row r="1850">
          <cell r="F1850">
            <v>40324</v>
          </cell>
          <cell r="J1850">
            <v>2</v>
          </cell>
        </row>
        <row r="1851">
          <cell r="F1851">
            <v>40324</v>
          </cell>
          <cell r="J1851">
            <v>13</v>
          </cell>
        </row>
        <row r="1852">
          <cell r="F1852">
            <v>40324</v>
          </cell>
          <cell r="J1852">
            <v>1.7</v>
          </cell>
        </row>
        <row r="1853">
          <cell r="F1853">
            <v>40324</v>
          </cell>
        </row>
        <row r="1854">
          <cell r="F1854">
            <v>40324</v>
          </cell>
        </row>
        <row r="1855">
          <cell r="F1855">
            <v>40324</v>
          </cell>
          <cell r="J1855">
            <v>20</v>
          </cell>
        </row>
        <row r="1856">
          <cell r="F1856">
            <v>40324</v>
          </cell>
          <cell r="J1856">
            <v>3</v>
          </cell>
        </row>
        <row r="1857">
          <cell r="F1857">
            <v>40324</v>
          </cell>
          <cell r="J1857">
            <v>19.600000000000001</v>
          </cell>
        </row>
        <row r="1858">
          <cell r="F1858">
            <v>40324</v>
          </cell>
        </row>
        <row r="1859">
          <cell r="F1859">
            <v>40324</v>
          </cell>
          <cell r="J1859">
            <v>28.9</v>
          </cell>
        </row>
        <row r="1860">
          <cell r="F1860">
            <v>40324</v>
          </cell>
          <cell r="J1860">
            <v>25</v>
          </cell>
        </row>
        <row r="1861">
          <cell r="F1861">
            <v>40325</v>
          </cell>
          <cell r="J1861">
            <v>23</v>
          </cell>
        </row>
        <row r="1862">
          <cell r="F1862">
            <v>40325</v>
          </cell>
          <cell r="J1862">
            <v>10</v>
          </cell>
        </row>
        <row r="1863">
          <cell r="F1863">
            <v>40325</v>
          </cell>
          <cell r="J1863">
            <v>46</v>
          </cell>
        </row>
        <row r="1864">
          <cell r="F1864">
            <v>40325</v>
          </cell>
          <cell r="J1864">
            <v>2</v>
          </cell>
        </row>
        <row r="1865">
          <cell r="F1865">
            <v>40325</v>
          </cell>
          <cell r="J1865">
            <v>5</v>
          </cell>
        </row>
        <row r="1866">
          <cell r="F1866">
            <v>40325</v>
          </cell>
          <cell r="J1866">
            <v>12</v>
          </cell>
        </row>
        <row r="1867">
          <cell r="F1867">
            <v>40325</v>
          </cell>
        </row>
        <row r="1868">
          <cell r="F1868">
            <v>40325</v>
          </cell>
          <cell r="J1868">
            <v>46</v>
          </cell>
        </row>
        <row r="1869">
          <cell r="F1869">
            <v>40325</v>
          </cell>
          <cell r="J1869">
            <v>3</v>
          </cell>
        </row>
        <row r="1870">
          <cell r="F1870">
            <v>40325</v>
          </cell>
        </row>
        <row r="1871">
          <cell r="F1871">
            <v>40325</v>
          </cell>
          <cell r="J1871">
            <v>24</v>
          </cell>
        </row>
        <row r="1872">
          <cell r="F1872">
            <v>40325</v>
          </cell>
        </row>
        <row r="1873">
          <cell r="F1873">
            <v>40325</v>
          </cell>
        </row>
        <row r="1874">
          <cell r="F1874">
            <v>40325</v>
          </cell>
          <cell r="J1874">
            <v>28</v>
          </cell>
        </row>
        <row r="1875">
          <cell r="F1875">
            <v>40325</v>
          </cell>
          <cell r="J1875">
            <v>15.4</v>
          </cell>
        </row>
        <row r="1876">
          <cell r="F1876">
            <v>40325</v>
          </cell>
          <cell r="J1876">
            <v>5</v>
          </cell>
        </row>
        <row r="1877">
          <cell r="F1877">
            <v>40325</v>
          </cell>
          <cell r="J1877">
            <v>17</v>
          </cell>
        </row>
        <row r="1878">
          <cell r="F1878">
            <v>40325</v>
          </cell>
        </row>
        <row r="1879">
          <cell r="F1879">
            <v>40325</v>
          </cell>
        </row>
        <row r="1880">
          <cell r="F1880">
            <v>40326</v>
          </cell>
          <cell r="J1880">
            <v>4</v>
          </cell>
        </row>
        <row r="1881">
          <cell r="F1881">
            <v>40326</v>
          </cell>
        </row>
        <row r="1882">
          <cell r="F1882">
            <v>40326</v>
          </cell>
          <cell r="J1882">
            <v>10</v>
          </cell>
        </row>
        <row r="1883">
          <cell r="F1883">
            <v>40326</v>
          </cell>
          <cell r="J1883">
            <v>18</v>
          </cell>
        </row>
        <row r="1884">
          <cell r="F1884">
            <v>40326</v>
          </cell>
          <cell r="J1884">
            <v>2</v>
          </cell>
        </row>
        <row r="1885">
          <cell r="F1885">
            <v>40326</v>
          </cell>
          <cell r="J1885">
            <v>4</v>
          </cell>
        </row>
        <row r="1886">
          <cell r="F1886">
            <v>40326</v>
          </cell>
        </row>
        <row r="1887">
          <cell r="F1887">
            <v>40326</v>
          </cell>
          <cell r="J1887">
            <v>10.7</v>
          </cell>
        </row>
        <row r="1888">
          <cell r="F1888">
            <v>40326</v>
          </cell>
          <cell r="J1888">
            <v>26</v>
          </cell>
        </row>
        <row r="1889">
          <cell r="F1889">
            <v>40326</v>
          </cell>
        </row>
        <row r="1890">
          <cell r="F1890">
            <v>40326</v>
          </cell>
          <cell r="J1890">
            <v>42</v>
          </cell>
        </row>
        <row r="1891">
          <cell r="F1891">
            <v>40326</v>
          </cell>
        </row>
        <row r="1892">
          <cell r="F1892">
            <v>40326</v>
          </cell>
        </row>
        <row r="1893">
          <cell r="F1893">
            <v>40326</v>
          </cell>
          <cell r="J1893">
            <v>11</v>
          </cell>
        </row>
        <row r="1894">
          <cell r="F1894">
            <v>40326</v>
          </cell>
        </row>
        <row r="1895">
          <cell r="F1895">
            <v>40326</v>
          </cell>
        </row>
        <row r="1896">
          <cell r="F1896">
            <v>40326</v>
          </cell>
          <cell r="J1896">
            <v>40</v>
          </cell>
        </row>
        <row r="1897">
          <cell r="F1897">
            <v>40326</v>
          </cell>
        </row>
        <row r="1898">
          <cell r="F1898">
            <v>40326</v>
          </cell>
          <cell r="J1898">
            <v>3</v>
          </cell>
        </row>
        <row r="1899">
          <cell r="F1899">
            <v>40326</v>
          </cell>
          <cell r="J1899">
            <v>2.2999999999999998</v>
          </cell>
        </row>
        <row r="1900">
          <cell r="F1900">
            <v>40327</v>
          </cell>
        </row>
        <row r="1901">
          <cell r="F1901">
            <v>40327</v>
          </cell>
          <cell r="J1901">
            <v>5</v>
          </cell>
        </row>
        <row r="1902">
          <cell r="F1902">
            <v>40327</v>
          </cell>
          <cell r="J1902">
            <v>3</v>
          </cell>
        </row>
        <row r="1903">
          <cell r="F1903">
            <v>40327</v>
          </cell>
        </row>
        <row r="1904">
          <cell r="F1904">
            <v>40327</v>
          </cell>
          <cell r="J1904">
            <v>8</v>
          </cell>
        </row>
        <row r="1905">
          <cell r="F1905">
            <v>40327</v>
          </cell>
          <cell r="J1905">
            <v>2</v>
          </cell>
        </row>
        <row r="1906">
          <cell r="F1906">
            <v>40327</v>
          </cell>
        </row>
        <row r="1907">
          <cell r="F1907">
            <v>40327</v>
          </cell>
        </row>
        <row r="1908">
          <cell r="F1908">
            <v>40327</v>
          </cell>
        </row>
        <row r="1909">
          <cell r="F1909">
            <v>40327</v>
          </cell>
        </row>
        <row r="1910">
          <cell r="F1910">
            <v>40329</v>
          </cell>
          <cell r="J1910">
            <v>28</v>
          </cell>
        </row>
        <row r="1911">
          <cell r="F1911">
            <v>40329</v>
          </cell>
          <cell r="J1911">
            <v>56</v>
          </cell>
        </row>
        <row r="1912">
          <cell r="F1912">
            <v>40329</v>
          </cell>
          <cell r="J1912">
            <v>37</v>
          </cell>
        </row>
        <row r="1913">
          <cell r="F1913">
            <v>40329</v>
          </cell>
          <cell r="J1913">
            <v>32</v>
          </cell>
        </row>
        <row r="1914">
          <cell r="F1914">
            <v>40329</v>
          </cell>
          <cell r="J1914">
            <v>40</v>
          </cell>
        </row>
        <row r="1915">
          <cell r="F1915">
            <v>40329</v>
          </cell>
        </row>
        <row r="1916">
          <cell r="F1916">
            <v>40329</v>
          </cell>
          <cell r="J1916">
            <v>17</v>
          </cell>
        </row>
        <row r="1917">
          <cell r="F1917">
            <v>40329</v>
          </cell>
          <cell r="J1917">
            <v>10</v>
          </cell>
        </row>
        <row r="1918">
          <cell r="F1918">
            <v>40329</v>
          </cell>
          <cell r="J1918">
            <v>2</v>
          </cell>
        </row>
        <row r="1919">
          <cell r="F1919">
            <v>40329</v>
          </cell>
          <cell r="J1919">
            <v>16</v>
          </cell>
        </row>
        <row r="1920">
          <cell r="F1920">
            <v>40329</v>
          </cell>
          <cell r="J1920">
            <v>30</v>
          </cell>
        </row>
        <row r="1921">
          <cell r="F1921">
            <v>40329</v>
          </cell>
          <cell r="J1921">
            <v>32.799999999999997</v>
          </cell>
        </row>
        <row r="1922">
          <cell r="F1922">
            <v>40329</v>
          </cell>
          <cell r="J1922">
            <v>23.6</v>
          </cell>
        </row>
        <row r="1923">
          <cell r="F1923">
            <v>40329</v>
          </cell>
        </row>
        <row r="1924">
          <cell r="F1924">
            <v>40329</v>
          </cell>
          <cell r="J1924">
            <v>7</v>
          </cell>
        </row>
        <row r="1925">
          <cell r="F1925">
            <v>40330</v>
          </cell>
          <cell r="J1925">
            <v>2</v>
          </cell>
        </row>
        <row r="1926">
          <cell r="F1926">
            <v>40330</v>
          </cell>
        </row>
        <row r="1927">
          <cell r="F1927">
            <v>40330</v>
          </cell>
          <cell r="J1927">
            <v>20</v>
          </cell>
        </row>
        <row r="1928">
          <cell r="F1928">
            <v>40330</v>
          </cell>
          <cell r="J1928">
            <v>15</v>
          </cell>
        </row>
        <row r="1929">
          <cell r="F1929">
            <v>40330</v>
          </cell>
        </row>
        <row r="1930">
          <cell r="F1930">
            <v>40330</v>
          </cell>
          <cell r="J1930">
            <v>14</v>
          </cell>
        </row>
        <row r="1931">
          <cell r="F1931">
            <v>40330</v>
          </cell>
          <cell r="J1931">
            <v>20</v>
          </cell>
        </row>
        <row r="1932">
          <cell r="F1932">
            <v>40330</v>
          </cell>
          <cell r="J1932">
            <v>11.6</v>
          </cell>
        </row>
        <row r="1933">
          <cell r="F1933">
            <v>40330</v>
          </cell>
          <cell r="J1933">
            <v>12</v>
          </cell>
        </row>
        <row r="1934">
          <cell r="F1934">
            <v>40330</v>
          </cell>
        </row>
        <row r="1935">
          <cell r="F1935">
            <v>40330</v>
          </cell>
          <cell r="J1935">
            <v>71</v>
          </cell>
        </row>
        <row r="1936">
          <cell r="F1936">
            <v>40330</v>
          </cell>
          <cell r="J1936">
            <v>6</v>
          </cell>
        </row>
        <row r="1937">
          <cell r="F1937">
            <v>40330</v>
          </cell>
          <cell r="J1937">
            <v>2</v>
          </cell>
        </row>
        <row r="1938">
          <cell r="F1938">
            <v>40330</v>
          </cell>
          <cell r="J1938">
            <v>16.399999999999999</v>
          </cell>
        </row>
        <row r="1939">
          <cell r="F1939">
            <v>40330</v>
          </cell>
          <cell r="J1939">
            <v>13.2</v>
          </cell>
        </row>
        <row r="1940">
          <cell r="F1940">
            <v>40330</v>
          </cell>
          <cell r="J1940">
            <v>16</v>
          </cell>
        </row>
        <row r="1941">
          <cell r="F1941">
            <v>40331</v>
          </cell>
          <cell r="J1941">
            <v>8</v>
          </cell>
        </row>
        <row r="1942">
          <cell r="F1942">
            <v>40331</v>
          </cell>
          <cell r="J1942">
            <v>4.4000000000000004</v>
          </cell>
        </row>
        <row r="1943">
          <cell r="F1943">
            <v>40331</v>
          </cell>
          <cell r="J1943">
            <v>28</v>
          </cell>
        </row>
        <row r="1944">
          <cell r="F1944">
            <v>40331</v>
          </cell>
          <cell r="J1944">
            <v>16</v>
          </cell>
        </row>
        <row r="1945">
          <cell r="F1945">
            <v>40331</v>
          </cell>
        </row>
        <row r="1946">
          <cell r="F1946">
            <v>40331</v>
          </cell>
          <cell r="J1946">
            <v>16</v>
          </cell>
        </row>
        <row r="1947">
          <cell r="F1947">
            <v>40331</v>
          </cell>
          <cell r="J1947">
            <v>18</v>
          </cell>
        </row>
        <row r="1948">
          <cell r="F1948">
            <v>40331</v>
          </cell>
        </row>
        <row r="1949">
          <cell r="F1949">
            <v>40331</v>
          </cell>
          <cell r="J1949">
            <v>3.7</v>
          </cell>
        </row>
        <row r="1950">
          <cell r="F1950">
            <v>40331</v>
          </cell>
          <cell r="J1950">
            <v>3</v>
          </cell>
        </row>
        <row r="1951">
          <cell r="F1951">
            <v>40331</v>
          </cell>
          <cell r="J1951">
            <v>2</v>
          </cell>
        </row>
        <row r="1952">
          <cell r="F1952">
            <v>40331</v>
          </cell>
          <cell r="J1952">
            <v>2</v>
          </cell>
        </row>
        <row r="1953">
          <cell r="F1953">
            <v>40331</v>
          </cell>
          <cell r="J1953">
            <v>22.08</v>
          </cell>
        </row>
        <row r="1954">
          <cell r="F1954">
            <v>40331</v>
          </cell>
        </row>
        <row r="1955">
          <cell r="F1955">
            <v>40331</v>
          </cell>
          <cell r="J1955">
            <v>23.8</v>
          </cell>
        </row>
        <row r="1956">
          <cell r="F1956">
            <v>40331</v>
          </cell>
          <cell r="J1956">
            <v>28.2</v>
          </cell>
        </row>
        <row r="1957">
          <cell r="F1957">
            <v>40331</v>
          </cell>
        </row>
        <row r="1958">
          <cell r="F1958">
            <v>40331</v>
          </cell>
        </row>
        <row r="1959">
          <cell r="F1959">
            <v>40331</v>
          </cell>
        </row>
        <row r="1960">
          <cell r="F1960">
            <v>40332</v>
          </cell>
          <cell r="J1960">
            <v>57</v>
          </cell>
        </row>
        <row r="1961">
          <cell r="F1961">
            <v>40332</v>
          </cell>
        </row>
        <row r="1962">
          <cell r="F1962">
            <v>40332</v>
          </cell>
          <cell r="J1962">
            <v>20</v>
          </cell>
        </row>
        <row r="1963">
          <cell r="F1963">
            <v>40332</v>
          </cell>
          <cell r="J1963">
            <v>20</v>
          </cell>
        </row>
        <row r="1964">
          <cell r="F1964">
            <v>40332</v>
          </cell>
        </row>
        <row r="1965">
          <cell r="F1965">
            <v>40332</v>
          </cell>
          <cell r="J1965">
            <v>29</v>
          </cell>
        </row>
        <row r="1966">
          <cell r="F1966">
            <v>40332</v>
          </cell>
          <cell r="J1966">
            <v>57.3</v>
          </cell>
        </row>
        <row r="1967">
          <cell r="F1967">
            <v>40332</v>
          </cell>
          <cell r="J1967">
            <v>20</v>
          </cell>
        </row>
        <row r="1968">
          <cell r="F1968">
            <v>40332</v>
          </cell>
          <cell r="J1968">
            <v>16</v>
          </cell>
        </row>
        <row r="1969">
          <cell r="F1969">
            <v>40332</v>
          </cell>
          <cell r="J1969">
            <v>18</v>
          </cell>
        </row>
        <row r="1970">
          <cell r="F1970">
            <v>40332</v>
          </cell>
          <cell r="J1970">
            <v>19</v>
          </cell>
        </row>
        <row r="1971">
          <cell r="F1971">
            <v>40332</v>
          </cell>
          <cell r="J1971">
            <v>22.8</v>
          </cell>
        </row>
        <row r="1972">
          <cell r="F1972">
            <v>40332</v>
          </cell>
          <cell r="J1972">
            <v>89.6</v>
          </cell>
        </row>
        <row r="1973">
          <cell r="F1973">
            <v>40332</v>
          </cell>
          <cell r="J1973">
            <v>15</v>
          </cell>
        </row>
        <row r="1974">
          <cell r="F1974">
            <v>40333</v>
          </cell>
          <cell r="J1974">
            <v>27</v>
          </cell>
        </row>
        <row r="1975">
          <cell r="F1975">
            <v>40333</v>
          </cell>
          <cell r="J1975">
            <v>20</v>
          </cell>
        </row>
        <row r="1976">
          <cell r="F1976">
            <v>40333</v>
          </cell>
          <cell r="J1976">
            <v>38</v>
          </cell>
        </row>
        <row r="1977">
          <cell r="F1977">
            <v>40333</v>
          </cell>
          <cell r="J1977">
            <v>40</v>
          </cell>
        </row>
        <row r="1978">
          <cell r="F1978">
            <v>40333</v>
          </cell>
        </row>
        <row r="1979">
          <cell r="F1979">
            <v>40333</v>
          </cell>
          <cell r="J1979">
            <v>12</v>
          </cell>
        </row>
        <row r="1980">
          <cell r="F1980">
            <v>40333</v>
          </cell>
          <cell r="J1980">
            <v>57</v>
          </cell>
        </row>
        <row r="1981">
          <cell r="F1981">
            <v>40333</v>
          </cell>
        </row>
        <row r="1982">
          <cell r="F1982">
            <v>40333</v>
          </cell>
          <cell r="J1982">
            <v>29</v>
          </cell>
        </row>
        <row r="1983">
          <cell r="F1983">
            <v>40333</v>
          </cell>
          <cell r="J1983">
            <v>19.100000000000001</v>
          </cell>
        </row>
        <row r="1984">
          <cell r="F1984">
            <v>40333</v>
          </cell>
          <cell r="J1984">
            <v>51</v>
          </cell>
        </row>
        <row r="1985">
          <cell r="F1985">
            <v>40333</v>
          </cell>
        </row>
        <row r="1986">
          <cell r="F1986">
            <v>40333</v>
          </cell>
        </row>
        <row r="1987">
          <cell r="F1987">
            <v>40333</v>
          </cell>
          <cell r="J1987">
            <v>32</v>
          </cell>
        </row>
        <row r="1988">
          <cell r="F1988">
            <v>40333</v>
          </cell>
        </row>
        <row r="1989">
          <cell r="F1989">
            <v>40333</v>
          </cell>
          <cell r="J1989">
            <v>4</v>
          </cell>
        </row>
        <row r="1990">
          <cell r="F1990">
            <v>40333</v>
          </cell>
        </row>
        <row r="1991">
          <cell r="F1991">
            <v>40333</v>
          </cell>
          <cell r="J1991">
            <v>18</v>
          </cell>
        </row>
        <row r="1992">
          <cell r="F1992">
            <v>40333</v>
          </cell>
          <cell r="J1992">
            <v>4</v>
          </cell>
        </row>
        <row r="1993">
          <cell r="F1993">
            <v>40333</v>
          </cell>
          <cell r="J1993">
            <v>12</v>
          </cell>
        </row>
        <row r="1994">
          <cell r="F1994">
            <v>40333</v>
          </cell>
          <cell r="J1994">
            <v>75</v>
          </cell>
        </row>
        <row r="1995">
          <cell r="F1995">
            <v>40334</v>
          </cell>
          <cell r="J1995">
            <v>34</v>
          </cell>
        </row>
        <row r="1996">
          <cell r="F1996">
            <v>40334</v>
          </cell>
          <cell r="J1996">
            <v>34</v>
          </cell>
        </row>
        <row r="1997">
          <cell r="F1997">
            <v>40334</v>
          </cell>
        </row>
        <row r="1998">
          <cell r="F1998">
            <v>40334</v>
          </cell>
        </row>
        <row r="1999">
          <cell r="F1999">
            <v>40334</v>
          </cell>
          <cell r="J1999">
            <v>30</v>
          </cell>
        </row>
        <row r="2000">
          <cell r="F2000">
            <v>40334</v>
          </cell>
          <cell r="J2000">
            <v>52</v>
          </cell>
        </row>
        <row r="2001">
          <cell r="F2001">
            <v>40334</v>
          </cell>
        </row>
        <row r="2002">
          <cell r="F2002">
            <v>40334</v>
          </cell>
        </row>
        <row r="2003">
          <cell r="F2003">
            <v>40334</v>
          </cell>
        </row>
        <row r="2004">
          <cell r="F2004">
            <v>40334</v>
          </cell>
          <cell r="J2004">
            <v>14</v>
          </cell>
        </row>
        <row r="2005">
          <cell r="F2005">
            <v>40334</v>
          </cell>
        </row>
        <row r="2006">
          <cell r="F2006">
            <v>40334</v>
          </cell>
          <cell r="J2006">
            <v>3</v>
          </cell>
        </row>
        <row r="2007">
          <cell r="F2007">
            <v>40334</v>
          </cell>
          <cell r="J2007">
            <v>2</v>
          </cell>
        </row>
        <row r="2008">
          <cell r="F2008">
            <v>40336</v>
          </cell>
          <cell r="J2008">
            <v>42</v>
          </cell>
        </row>
        <row r="2009">
          <cell r="F2009">
            <v>40336</v>
          </cell>
        </row>
        <row r="2010">
          <cell r="F2010">
            <v>40336</v>
          </cell>
          <cell r="J2010">
            <v>52</v>
          </cell>
        </row>
        <row r="2011">
          <cell r="F2011">
            <v>40336</v>
          </cell>
          <cell r="J2011">
            <v>54</v>
          </cell>
        </row>
        <row r="2012">
          <cell r="F2012">
            <v>40336</v>
          </cell>
          <cell r="J2012">
            <v>40</v>
          </cell>
        </row>
        <row r="2013">
          <cell r="F2013">
            <v>40336</v>
          </cell>
          <cell r="J2013">
            <v>25</v>
          </cell>
        </row>
        <row r="2014">
          <cell r="F2014">
            <v>40336</v>
          </cell>
          <cell r="J2014">
            <v>19</v>
          </cell>
        </row>
        <row r="2015">
          <cell r="F2015">
            <v>40336</v>
          </cell>
          <cell r="J2015">
            <v>15</v>
          </cell>
        </row>
        <row r="2016">
          <cell r="F2016">
            <v>40336</v>
          </cell>
        </row>
        <row r="2017">
          <cell r="F2017">
            <v>40336</v>
          </cell>
          <cell r="J2017">
            <v>22</v>
          </cell>
        </row>
        <row r="2018">
          <cell r="F2018">
            <v>40336</v>
          </cell>
          <cell r="J2018">
            <v>12</v>
          </cell>
        </row>
        <row r="2019">
          <cell r="F2019">
            <v>40336</v>
          </cell>
          <cell r="J2019">
            <v>11</v>
          </cell>
        </row>
        <row r="2020">
          <cell r="F2020">
            <v>40336</v>
          </cell>
          <cell r="J2020">
            <v>6</v>
          </cell>
        </row>
        <row r="2021">
          <cell r="F2021">
            <v>40336</v>
          </cell>
          <cell r="J2021">
            <v>29.4</v>
          </cell>
        </row>
        <row r="2022">
          <cell r="F2022">
            <v>40336</v>
          </cell>
          <cell r="J2022">
            <v>20</v>
          </cell>
        </row>
        <row r="2023">
          <cell r="F2023">
            <v>40336</v>
          </cell>
          <cell r="J2023">
            <v>50</v>
          </cell>
        </row>
        <row r="2024">
          <cell r="F2024">
            <v>40336</v>
          </cell>
        </row>
        <row r="2025">
          <cell r="F2025">
            <v>40336</v>
          </cell>
          <cell r="J2025">
            <v>19.2</v>
          </cell>
        </row>
        <row r="2026">
          <cell r="F2026">
            <v>40336</v>
          </cell>
        </row>
        <row r="2027">
          <cell r="F2027">
            <v>40337</v>
          </cell>
          <cell r="J2027">
            <v>13.4</v>
          </cell>
        </row>
        <row r="2028">
          <cell r="F2028">
            <v>40337</v>
          </cell>
          <cell r="J2028">
            <v>11</v>
          </cell>
        </row>
        <row r="2029">
          <cell r="F2029">
            <v>40337</v>
          </cell>
          <cell r="J2029">
            <v>32</v>
          </cell>
        </row>
        <row r="2030">
          <cell r="F2030">
            <v>40337</v>
          </cell>
          <cell r="J2030">
            <v>7</v>
          </cell>
        </row>
        <row r="2031">
          <cell r="F2031">
            <v>40337</v>
          </cell>
        </row>
        <row r="2032">
          <cell r="F2032">
            <v>40337</v>
          </cell>
          <cell r="J2032">
            <v>5</v>
          </cell>
        </row>
        <row r="2033">
          <cell r="F2033">
            <v>40337</v>
          </cell>
          <cell r="J2033">
            <v>4</v>
          </cell>
        </row>
        <row r="2034">
          <cell r="F2034">
            <v>40337</v>
          </cell>
          <cell r="J2034">
            <v>15</v>
          </cell>
        </row>
        <row r="2035">
          <cell r="F2035">
            <v>40337</v>
          </cell>
          <cell r="J2035">
            <v>36</v>
          </cell>
        </row>
        <row r="2036">
          <cell r="F2036">
            <v>40337</v>
          </cell>
        </row>
        <row r="2037">
          <cell r="F2037">
            <v>40337</v>
          </cell>
          <cell r="J2037">
            <v>37</v>
          </cell>
        </row>
        <row r="2038">
          <cell r="F2038">
            <v>40337</v>
          </cell>
          <cell r="J2038">
            <v>2.1</v>
          </cell>
        </row>
        <row r="2039">
          <cell r="F2039">
            <v>40337</v>
          </cell>
          <cell r="J2039">
            <v>15.4</v>
          </cell>
        </row>
        <row r="2040">
          <cell r="F2040">
            <v>40337</v>
          </cell>
          <cell r="J2040">
            <v>15</v>
          </cell>
        </row>
        <row r="2041">
          <cell r="F2041">
            <v>40337</v>
          </cell>
        </row>
        <row r="2042">
          <cell r="F2042">
            <v>40337</v>
          </cell>
        </row>
        <row r="2043">
          <cell r="F2043">
            <v>40337</v>
          </cell>
        </row>
        <row r="2044">
          <cell r="F2044">
            <v>40337</v>
          </cell>
        </row>
        <row r="2045">
          <cell r="F2045">
            <v>40337</v>
          </cell>
        </row>
        <row r="2046">
          <cell r="F2046">
            <v>40337</v>
          </cell>
          <cell r="J2046">
            <v>3.8</v>
          </cell>
        </row>
        <row r="2047">
          <cell r="F2047">
            <v>40338</v>
          </cell>
          <cell r="J2047">
            <v>2</v>
          </cell>
        </row>
        <row r="2048">
          <cell r="F2048">
            <v>40338</v>
          </cell>
          <cell r="J2048">
            <v>3</v>
          </cell>
        </row>
        <row r="2049">
          <cell r="F2049">
            <v>40338</v>
          </cell>
          <cell r="J2049">
            <v>5</v>
          </cell>
        </row>
        <row r="2050">
          <cell r="F2050">
            <v>40338</v>
          </cell>
          <cell r="J2050">
            <v>29</v>
          </cell>
        </row>
        <row r="2051">
          <cell r="F2051">
            <v>40338</v>
          </cell>
          <cell r="J2051">
            <v>7</v>
          </cell>
        </row>
        <row r="2052">
          <cell r="F2052">
            <v>40338</v>
          </cell>
          <cell r="J2052">
            <v>7</v>
          </cell>
        </row>
        <row r="2053">
          <cell r="F2053">
            <v>40338</v>
          </cell>
          <cell r="J2053">
            <v>1.6</v>
          </cell>
        </row>
        <row r="2054">
          <cell r="F2054">
            <v>40338</v>
          </cell>
          <cell r="J2054">
            <v>43</v>
          </cell>
        </row>
        <row r="2055">
          <cell r="F2055">
            <v>40338</v>
          </cell>
          <cell r="J2055">
            <v>6</v>
          </cell>
        </row>
        <row r="2056">
          <cell r="F2056">
            <v>40338</v>
          </cell>
        </row>
        <row r="2057">
          <cell r="F2057">
            <v>40338</v>
          </cell>
          <cell r="J2057">
            <v>3</v>
          </cell>
        </row>
        <row r="2058">
          <cell r="F2058">
            <v>40338</v>
          </cell>
          <cell r="J2058">
            <v>2.5</v>
          </cell>
        </row>
        <row r="2059">
          <cell r="F2059">
            <v>40338</v>
          </cell>
          <cell r="J2059">
            <v>17</v>
          </cell>
        </row>
        <row r="2060">
          <cell r="F2060">
            <v>40338</v>
          </cell>
          <cell r="J2060">
            <v>38</v>
          </cell>
        </row>
        <row r="2061">
          <cell r="F2061">
            <v>40338</v>
          </cell>
        </row>
        <row r="2062">
          <cell r="F2062">
            <v>40338</v>
          </cell>
          <cell r="J2062">
            <v>25</v>
          </cell>
        </row>
        <row r="2063">
          <cell r="F2063">
            <v>40338</v>
          </cell>
          <cell r="J2063">
            <v>3.8</v>
          </cell>
        </row>
        <row r="2064">
          <cell r="F2064">
            <v>40339</v>
          </cell>
          <cell r="J2064">
            <v>31</v>
          </cell>
        </row>
        <row r="2065">
          <cell r="F2065">
            <v>40339</v>
          </cell>
        </row>
        <row r="2066">
          <cell r="F2066">
            <v>40339</v>
          </cell>
          <cell r="J2066">
            <v>31</v>
          </cell>
        </row>
        <row r="2067">
          <cell r="F2067">
            <v>40339</v>
          </cell>
        </row>
        <row r="2068">
          <cell r="F2068">
            <v>40339</v>
          </cell>
          <cell r="J2068">
            <v>14</v>
          </cell>
        </row>
        <row r="2069">
          <cell r="F2069">
            <v>40339</v>
          </cell>
        </row>
        <row r="2070">
          <cell r="F2070">
            <v>40339</v>
          </cell>
          <cell r="J2070">
            <v>13</v>
          </cell>
        </row>
        <row r="2071">
          <cell r="F2071">
            <v>40339</v>
          </cell>
        </row>
        <row r="2072">
          <cell r="F2072">
            <v>40339</v>
          </cell>
          <cell r="J2072">
            <v>12</v>
          </cell>
        </row>
        <row r="2073">
          <cell r="F2073">
            <v>40339</v>
          </cell>
        </row>
        <row r="2074">
          <cell r="F2074">
            <v>40339</v>
          </cell>
          <cell r="J2074">
            <v>44</v>
          </cell>
        </row>
        <row r="2075">
          <cell r="F2075">
            <v>40339</v>
          </cell>
        </row>
        <row r="2076">
          <cell r="F2076">
            <v>40339</v>
          </cell>
        </row>
        <row r="2077">
          <cell r="F2077">
            <v>40339</v>
          </cell>
          <cell r="J2077">
            <v>20</v>
          </cell>
        </row>
        <row r="2078">
          <cell r="F2078">
            <v>40339</v>
          </cell>
        </row>
        <row r="2079">
          <cell r="F2079">
            <v>40339</v>
          </cell>
          <cell r="J2079">
            <v>2</v>
          </cell>
        </row>
        <row r="2080">
          <cell r="F2080">
            <v>40339</v>
          </cell>
          <cell r="J2080">
            <v>20</v>
          </cell>
        </row>
        <row r="2081">
          <cell r="F2081">
            <v>40340</v>
          </cell>
        </row>
        <row r="2082">
          <cell r="F2082">
            <v>40340</v>
          </cell>
        </row>
        <row r="2083">
          <cell r="F2083">
            <v>40340</v>
          </cell>
          <cell r="J2083">
            <v>3</v>
          </cell>
        </row>
        <row r="2084">
          <cell r="F2084">
            <v>40340</v>
          </cell>
          <cell r="J2084">
            <v>4</v>
          </cell>
        </row>
        <row r="2085">
          <cell r="F2085">
            <v>40340</v>
          </cell>
          <cell r="J2085">
            <v>77</v>
          </cell>
        </row>
        <row r="2086">
          <cell r="F2086">
            <v>40340</v>
          </cell>
          <cell r="J2086">
            <v>18</v>
          </cell>
        </row>
        <row r="2087">
          <cell r="F2087">
            <v>40340</v>
          </cell>
          <cell r="J2087">
            <v>20</v>
          </cell>
        </row>
        <row r="2088">
          <cell r="F2088">
            <v>40340</v>
          </cell>
          <cell r="J2088">
            <v>23</v>
          </cell>
        </row>
        <row r="2089">
          <cell r="F2089">
            <v>40340</v>
          </cell>
          <cell r="J2089">
            <v>39</v>
          </cell>
        </row>
        <row r="2090">
          <cell r="F2090">
            <v>40340</v>
          </cell>
          <cell r="J2090">
            <v>23</v>
          </cell>
        </row>
        <row r="2091">
          <cell r="F2091">
            <v>40340</v>
          </cell>
          <cell r="J2091">
            <v>2.6</v>
          </cell>
        </row>
        <row r="2092">
          <cell r="F2092">
            <v>40340</v>
          </cell>
        </row>
        <row r="2093">
          <cell r="F2093">
            <v>40340</v>
          </cell>
        </row>
        <row r="2094">
          <cell r="F2094">
            <v>40340</v>
          </cell>
          <cell r="J2094">
            <v>12</v>
          </cell>
        </row>
        <row r="2095">
          <cell r="F2095">
            <v>40340</v>
          </cell>
        </row>
        <row r="2096">
          <cell r="F2096">
            <v>40340</v>
          </cell>
        </row>
        <row r="2097">
          <cell r="F2097">
            <v>40341</v>
          </cell>
          <cell r="J2097">
            <v>15</v>
          </cell>
        </row>
        <row r="2098">
          <cell r="F2098">
            <v>40341</v>
          </cell>
          <cell r="J2098">
            <v>8</v>
          </cell>
        </row>
        <row r="2099">
          <cell r="F2099">
            <v>40341</v>
          </cell>
        </row>
        <row r="2100">
          <cell r="F2100">
            <v>40341</v>
          </cell>
          <cell r="J2100">
            <v>6</v>
          </cell>
        </row>
        <row r="2101">
          <cell r="F2101">
            <v>40341</v>
          </cell>
        </row>
        <row r="2102">
          <cell r="F2102">
            <v>40341</v>
          </cell>
        </row>
        <row r="2103">
          <cell r="F2103">
            <v>40341</v>
          </cell>
        </row>
        <row r="2104">
          <cell r="F2104">
            <v>40341</v>
          </cell>
        </row>
        <row r="2105">
          <cell r="F2105">
            <v>40343</v>
          </cell>
          <cell r="J2105">
            <v>31</v>
          </cell>
        </row>
        <row r="2106">
          <cell r="F2106">
            <v>40343</v>
          </cell>
          <cell r="J2106">
            <v>41</v>
          </cell>
        </row>
        <row r="2107">
          <cell r="F2107">
            <v>40343</v>
          </cell>
          <cell r="J2107">
            <v>32</v>
          </cell>
        </row>
        <row r="2108">
          <cell r="F2108">
            <v>40343</v>
          </cell>
          <cell r="J2108">
            <v>28</v>
          </cell>
        </row>
        <row r="2109">
          <cell r="F2109">
            <v>40343</v>
          </cell>
          <cell r="J2109">
            <v>27</v>
          </cell>
        </row>
        <row r="2110">
          <cell r="F2110">
            <v>40343</v>
          </cell>
          <cell r="J2110">
            <v>68</v>
          </cell>
        </row>
        <row r="2111">
          <cell r="F2111">
            <v>40343</v>
          </cell>
          <cell r="J2111">
            <v>5</v>
          </cell>
        </row>
        <row r="2112">
          <cell r="F2112">
            <v>40343</v>
          </cell>
          <cell r="J2112">
            <v>44</v>
          </cell>
        </row>
        <row r="2113">
          <cell r="F2113">
            <v>40343</v>
          </cell>
          <cell r="J2113">
            <v>46</v>
          </cell>
        </row>
        <row r="2114">
          <cell r="F2114">
            <v>40343</v>
          </cell>
        </row>
        <row r="2115">
          <cell r="F2115">
            <v>40343</v>
          </cell>
          <cell r="J2115">
            <v>22</v>
          </cell>
        </row>
        <row r="2116">
          <cell r="F2116">
            <v>40343</v>
          </cell>
          <cell r="J2116">
            <v>84</v>
          </cell>
        </row>
        <row r="2117">
          <cell r="F2117">
            <v>40343</v>
          </cell>
        </row>
        <row r="2118">
          <cell r="F2118">
            <v>40344</v>
          </cell>
        </row>
        <row r="2119">
          <cell r="F2119">
            <v>40344</v>
          </cell>
          <cell r="J2119">
            <v>10</v>
          </cell>
        </row>
        <row r="2120">
          <cell r="F2120">
            <v>40344</v>
          </cell>
          <cell r="J2120">
            <v>15</v>
          </cell>
        </row>
        <row r="2121">
          <cell r="F2121">
            <v>40344</v>
          </cell>
          <cell r="J2121">
            <v>21</v>
          </cell>
        </row>
        <row r="2122">
          <cell r="F2122">
            <v>40344</v>
          </cell>
          <cell r="J2122">
            <v>57</v>
          </cell>
        </row>
        <row r="2123">
          <cell r="F2123">
            <v>40344</v>
          </cell>
          <cell r="J2123">
            <v>6</v>
          </cell>
        </row>
        <row r="2124">
          <cell r="F2124">
            <v>40344</v>
          </cell>
          <cell r="J2124">
            <v>27</v>
          </cell>
        </row>
        <row r="2125">
          <cell r="F2125">
            <v>40344</v>
          </cell>
          <cell r="J2125">
            <v>16</v>
          </cell>
        </row>
        <row r="2126">
          <cell r="F2126">
            <v>40344</v>
          </cell>
          <cell r="J2126">
            <v>10</v>
          </cell>
        </row>
        <row r="2127">
          <cell r="F2127">
            <v>40344</v>
          </cell>
          <cell r="J2127">
            <v>3</v>
          </cell>
        </row>
        <row r="2128">
          <cell r="F2128">
            <v>40344</v>
          </cell>
          <cell r="J2128">
            <v>12</v>
          </cell>
        </row>
        <row r="2129">
          <cell r="F2129">
            <v>40344</v>
          </cell>
          <cell r="J2129">
            <v>27</v>
          </cell>
        </row>
        <row r="2130">
          <cell r="F2130">
            <v>40344</v>
          </cell>
          <cell r="J2130">
            <v>12</v>
          </cell>
        </row>
        <row r="2131">
          <cell r="F2131">
            <v>40344</v>
          </cell>
          <cell r="J2131">
            <v>22</v>
          </cell>
        </row>
        <row r="2132">
          <cell r="F2132">
            <v>40344</v>
          </cell>
          <cell r="J2132">
            <v>45.2</v>
          </cell>
        </row>
        <row r="2133">
          <cell r="F2133">
            <v>40344</v>
          </cell>
        </row>
        <row r="2134">
          <cell r="F2134">
            <v>40345</v>
          </cell>
          <cell r="J2134">
            <v>5</v>
          </cell>
        </row>
        <row r="2135">
          <cell r="F2135">
            <v>40345</v>
          </cell>
        </row>
        <row r="2136">
          <cell r="F2136">
            <v>40345</v>
          </cell>
          <cell r="J2136">
            <v>39</v>
          </cell>
        </row>
        <row r="2137">
          <cell r="F2137">
            <v>40345</v>
          </cell>
        </row>
        <row r="2138">
          <cell r="F2138">
            <v>40345</v>
          </cell>
          <cell r="J2138">
            <v>2</v>
          </cell>
        </row>
        <row r="2139">
          <cell r="F2139">
            <v>40345</v>
          </cell>
          <cell r="J2139">
            <v>49</v>
          </cell>
        </row>
        <row r="2140">
          <cell r="F2140">
            <v>40345</v>
          </cell>
        </row>
        <row r="2141">
          <cell r="F2141">
            <v>40345</v>
          </cell>
          <cell r="J2141">
            <v>13</v>
          </cell>
        </row>
        <row r="2142">
          <cell r="F2142">
            <v>40345</v>
          </cell>
        </row>
        <row r="2143">
          <cell r="F2143">
            <v>40345</v>
          </cell>
        </row>
        <row r="2144">
          <cell r="F2144">
            <v>40345</v>
          </cell>
          <cell r="J2144">
            <v>3</v>
          </cell>
        </row>
        <row r="2145">
          <cell r="F2145">
            <v>40345</v>
          </cell>
        </row>
        <row r="2146">
          <cell r="F2146">
            <v>40345</v>
          </cell>
          <cell r="J2146">
            <v>43</v>
          </cell>
        </row>
        <row r="2147">
          <cell r="F2147">
            <v>40345</v>
          </cell>
          <cell r="J2147">
            <v>12</v>
          </cell>
        </row>
        <row r="2148">
          <cell r="F2148">
            <v>40345</v>
          </cell>
          <cell r="J2148">
            <v>24</v>
          </cell>
        </row>
        <row r="2149">
          <cell r="F2149">
            <v>40345</v>
          </cell>
          <cell r="J2149">
            <v>34</v>
          </cell>
        </row>
        <row r="2150">
          <cell r="F2150">
            <v>40345</v>
          </cell>
          <cell r="J2150">
            <v>3</v>
          </cell>
        </row>
        <row r="2151">
          <cell r="F2151">
            <v>40345</v>
          </cell>
          <cell r="J2151">
            <v>27</v>
          </cell>
        </row>
        <row r="2152">
          <cell r="F2152">
            <v>40345</v>
          </cell>
        </row>
        <row r="2153">
          <cell r="F2153">
            <v>40346</v>
          </cell>
          <cell r="J2153">
            <v>4</v>
          </cell>
        </row>
        <row r="2154">
          <cell r="F2154">
            <v>40346</v>
          </cell>
        </row>
        <row r="2155">
          <cell r="F2155">
            <v>40346</v>
          </cell>
          <cell r="J2155">
            <v>17</v>
          </cell>
        </row>
        <row r="2156">
          <cell r="F2156">
            <v>40346</v>
          </cell>
          <cell r="J2156">
            <v>44</v>
          </cell>
        </row>
        <row r="2157">
          <cell r="F2157">
            <v>40346</v>
          </cell>
          <cell r="J2157">
            <v>4</v>
          </cell>
        </row>
        <row r="2158">
          <cell r="F2158">
            <v>40346</v>
          </cell>
          <cell r="J2158">
            <v>20</v>
          </cell>
        </row>
        <row r="2159">
          <cell r="F2159">
            <v>40346</v>
          </cell>
          <cell r="J2159">
            <v>6</v>
          </cell>
        </row>
        <row r="2160">
          <cell r="F2160">
            <v>40346</v>
          </cell>
          <cell r="J2160">
            <v>14</v>
          </cell>
        </row>
        <row r="2161">
          <cell r="F2161">
            <v>40346</v>
          </cell>
          <cell r="J2161">
            <v>53</v>
          </cell>
        </row>
        <row r="2162">
          <cell r="F2162">
            <v>40346</v>
          </cell>
          <cell r="J2162">
            <v>5</v>
          </cell>
        </row>
        <row r="2163">
          <cell r="F2163">
            <v>40346</v>
          </cell>
          <cell r="J2163">
            <v>61.2</v>
          </cell>
        </row>
        <row r="2164">
          <cell r="F2164">
            <v>40346</v>
          </cell>
        </row>
        <row r="2165">
          <cell r="F2165">
            <v>40346</v>
          </cell>
          <cell r="J2165">
            <v>18.399999999999999</v>
          </cell>
        </row>
        <row r="2166">
          <cell r="F2166">
            <v>40346</v>
          </cell>
        </row>
        <row r="2167">
          <cell r="F2167">
            <v>40346</v>
          </cell>
          <cell r="J2167">
            <v>17.2</v>
          </cell>
        </row>
        <row r="2168">
          <cell r="F2168">
            <v>40346</v>
          </cell>
        </row>
        <row r="2169">
          <cell r="F2169">
            <v>40346</v>
          </cell>
          <cell r="J2169">
            <v>4</v>
          </cell>
        </row>
        <row r="2170">
          <cell r="F2170">
            <v>40347</v>
          </cell>
        </row>
        <row r="2171">
          <cell r="F2171">
            <v>40347</v>
          </cell>
          <cell r="J2171">
            <v>67</v>
          </cell>
        </row>
        <row r="2172">
          <cell r="F2172">
            <v>40347</v>
          </cell>
          <cell r="J2172">
            <v>52</v>
          </cell>
        </row>
        <row r="2173">
          <cell r="F2173">
            <v>40347</v>
          </cell>
        </row>
        <row r="2174">
          <cell r="F2174">
            <v>40347</v>
          </cell>
        </row>
        <row r="2175">
          <cell r="F2175">
            <v>40347</v>
          </cell>
        </row>
        <row r="2176">
          <cell r="F2176">
            <v>40347</v>
          </cell>
          <cell r="J2176">
            <v>31</v>
          </cell>
        </row>
        <row r="2177">
          <cell r="F2177">
            <v>40347</v>
          </cell>
          <cell r="J2177">
            <v>11</v>
          </cell>
        </row>
        <row r="2178">
          <cell r="F2178">
            <v>40347</v>
          </cell>
        </row>
        <row r="2179">
          <cell r="F2179">
            <v>40347</v>
          </cell>
          <cell r="J2179">
            <v>24</v>
          </cell>
        </row>
        <row r="2180">
          <cell r="F2180">
            <v>40347</v>
          </cell>
        </row>
        <row r="2181">
          <cell r="F2181">
            <v>40347</v>
          </cell>
          <cell r="J2181">
            <v>6.6</v>
          </cell>
        </row>
        <row r="2182">
          <cell r="F2182">
            <v>40347</v>
          </cell>
        </row>
        <row r="2183">
          <cell r="F2183">
            <v>40347</v>
          </cell>
          <cell r="J2183">
            <v>34.1</v>
          </cell>
        </row>
        <row r="2184">
          <cell r="F2184">
            <v>40347</v>
          </cell>
          <cell r="J2184">
            <v>20</v>
          </cell>
        </row>
        <row r="2185">
          <cell r="F2185">
            <v>40347</v>
          </cell>
        </row>
        <row r="2186">
          <cell r="F2186">
            <v>40347</v>
          </cell>
          <cell r="J2186">
            <v>33.200000000000003</v>
          </cell>
        </row>
        <row r="2187">
          <cell r="F2187">
            <v>40347</v>
          </cell>
        </row>
        <row r="2188">
          <cell r="F2188">
            <v>40347</v>
          </cell>
          <cell r="J2188">
            <v>16</v>
          </cell>
        </row>
        <row r="2189">
          <cell r="F2189">
            <v>40347</v>
          </cell>
        </row>
        <row r="2190">
          <cell r="F2190">
            <v>40347</v>
          </cell>
          <cell r="J2190">
            <v>17</v>
          </cell>
        </row>
        <row r="2191">
          <cell r="F2191">
            <v>40347</v>
          </cell>
        </row>
        <row r="2192">
          <cell r="F2192">
            <v>40348</v>
          </cell>
        </row>
        <row r="2193">
          <cell r="F2193">
            <v>40348</v>
          </cell>
          <cell r="J2193">
            <v>7</v>
          </cell>
        </row>
        <row r="2194">
          <cell r="F2194">
            <v>40348</v>
          </cell>
          <cell r="J2194">
            <v>42</v>
          </cell>
        </row>
        <row r="2195">
          <cell r="F2195">
            <v>40348</v>
          </cell>
          <cell r="J2195">
            <v>8</v>
          </cell>
        </row>
        <row r="2196">
          <cell r="F2196">
            <v>40348</v>
          </cell>
          <cell r="J2196">
            <v>12</v>
          </cell>
        </row>
        <row r="2197">
          <cell r="F2197">
            <v>40348</v>
          </cell>
        </row>
        <row r="2198">
          <cell r="F2198">
            <v>40348</v>
          </cell>
        </row>
        <row r="2199">
          <cell r="F2199">
            <v>40348</v>
          </cell>
        </row>
        <row r="2200">
          <cell r="F2200">
            <v>40350</v>
          </cell>
          <cell r="J2200">
            <v>43</v>
          </cell>
        </row>
        <row r="2201">
          <cell r="F2201">
            <v>40350</v>
          </cell>
          <cell r="J2201">
            <v>36</v>
          </cell>
        </row>
        <row r="2202">
          <cell r="F2202">
            <v>40350</v>
          </cell>
          <cell r="J2202">
            <v>50</v>
          </cell>
        </row>
        <row r="2203">
          <cell r="F2203">
            <v>40350</v>
          </cell>
          <cell r="J2203">
            <v>25</v>
          </cell>
        </row>
        <row r="2204">
          <cell r="F2204">
            <v>40350</v>
          </cell>
          <cell r="J2204">
            <v>46</v>
          </cell>
        </row>
        <row r="2205">
          <cell r="F2205">
            <v>40350</v>
          </cell>
          <cell r="J2205">
            <v>23</v>
          </cell>
        </row>
        <row r="2206">
          <cell r="F2206">
            <v>40350</v>
          </cell>
          <cell r="J2206">
            <v>4</v>
          </cell>
        </row>
        <row r="2207">
          <cell r="F2207">
            <v>40350</v>
          </cell>
          <cell r="J2207">
            <v>24</v>
          </cell>
        </row>
        <row r="2208">
          <cell r="F2208">
            <v>40350</v>
          </cell>
          <cell r="J2208">
            <v>14.6</v>
          </cell>
        </row>
        <row r="2209">
          <cell r="F2209">
            <v>40350</v>
          </cell>
          <cell r="J2209">
            <v>65</v>
          </cell>
        </row>
        <row r="2210">
          <cell r="F2210">
            <v>40350</v>
          </cell>
          <cell r="J2210">
            <v>2</v>
          </cell>
        </row>
        <row r="2211">
          <cell r="F2211">
            <v>40350</v>
          </cell>
          <cell r="J2211">
            <v>31.2</v>
          </cell>
        </row>
        <row r="2212">
          <cell r="F2212">
            <v>40350</v>
          </cell>
          <cell r="J2212">
            <v>12.4</v>
          </cell>
        </row>
        <row r="2213">
          <cell r="F2213">
            <v>40351</v>
          </cell>
          <cell r="J2213">
            <v>58</v>
          </cell>
        </row>
        <row r="2214">
          <cell r="F2214">
            <v>40351</v>
          </cell>
          <cell r="J2214">
            <v>18</v>
          </cell>
        </row>
        <row r="2215">
          <cell r="F2215">
            <v>40351</v>
          </cell>
          <cell r="J2215">
            <v>40</v>
          </cell>
        </row>
        <row r="2216">
          <cell r="F2216">
            <v>40351</v>
          </cell>
          <cell r="J2216">
            <v>37</v>
          </cell>
        </row>
        <row r="2217">
          <cell r="F2217">
            <v>40351</v>
          </cell>
        </row>
        <row r="2218">
          <cell r="F2218">
            <v>40351</v>
          </cell>
          <cell r="J2218">
            <v>60</v>
          </cell>
        </row>
        <row r="2219">
          <cell r="F2219">
            <v>40351</v>
          </cell>
          <cell r="J2219">
            <v>31</v>
          </cell>
        </row>
        <row r="2220">
          <cell r="F2220">
            <v>40351</v>
          </cell>
        </row>
        <row r="2221">
          <cell r="F2221">
            <v>40351</v>
          </cell>
        </row>
        <row r="2222">
          <cell r="F2222">
            <v>40351</v>
          </cell>
          <cell r="J2222">
            <v>6</v>
          </cell>
        </row>
        <row r="2223">
          <cell r="F2223">
            <v>40351</v>
          </cell>
          <cell r="J2223">
            <v>41</v>
          </cell>
        </row>
        <row r="2224">
          <cell r="F2224">
            <v>40351</v>
          </cell>
          <cell r="J2224">
            <v>6.4</v>
          </cell>
        </row>
        <row r="2225">
          <cell r="F2225">
            <v>40351</v>
          </cell>
          <cell r="J2225">
            <v>18</v>
          </cell>
        </row>
        <row r="2226">
          <cell r="F2226">
            <v>40351</v>
          </cell>
          <cell r="J2226">
            <v>32</v>
          </cell>
        </row>
        <row r="2227">
          <cell r="F2227">
            <v>40351</v>
          </cell>
          <cell r="J2227">
            <v>14.2</v>
          </cell>
        </row>
        <row r="2228">
          <cell r="F2228">
            <v>40351</v>
          </cell>
        </row>
        <row r="2229">
          <cell r="F2229">
            <v>40351</v>
          </cell>
          <cell r="J2229">
            <v>31</v>
          </cell>
        </row>
        <row r="2230">
          <cell r="F2230">
            <v>40351</v>
          </cell>
        </row>
        <row r="2231">
          <cell r="F2231">
            <v>40351</v>
          </cell>
          <cell r="J2231">
            <v>22</v>
          </cell>
        </row>
        <row r="2232">
          <cell r="F2232">
            <v>40352</v>
          </cell>
          <cell r="J2232">
            <v>29</v>
          </cell>
        </row>
        <row r="2233">
          <cell r="F2233">
            <v>40352</v>
          </cell>
          <cell r="J2233">
            <v>4</v>
          </cell>
        </row>
        <row r="2234">
          <cell r="F2234">
            <v>40352</v>
          </cell>
          <cell r="J2234">
            <v>25</v>
          </cell>
        </row>
        <row r="2235">
          <cell r="F2235">
            <v>40352</v>
          </cell>
        </row>
        <row r="2236">
          <cell r="F2236">
            <v>40352</v>
          </cell>
          <cell r="J2236">
            <v>11</v>
          </cell>
        </row>
        <row r="2237">
          <cell r="F2237">
            <v>40352</v>
          </cell>
        </row>
        <row r="2238">
          <cell r="F2238">
            <v>40352</v>
          </cell>
          <cell r="J2238">
            <v>16</v>
          </cell>
        </row>
        <row r="2239">
          <cell r="F2239">
            <v>40352</v>
          </cell>
        </row>
        <row r="2240">
          <cell r="F2240">
            <v>40352</v>
          </cell>
          <cell r="J2240">
            <v>35</v>
          </cell>
        </row>
        <row r="2241">
          <cell r="F2241">
            <v>40352</v>
          </cell>
          <cell r="J2241">
            <v>28</v>
          </cell>
        </row>
        <row r="2242">
          <cell r="F2242">
            <v>40352</v>
          </cell>
        </row>
        <row r="2243">
          <cell r="F2243">
            <v>40352</v>
          </cell>
          <cell r="J2243">
            <v>6</v>
          </cell>
        </row>
        <row r="2244">
          <cell r="F2244">
            <v>40352</v>
          </cell>
          <cell r="J2244">
            <v>11.2</v>
          </cell>
        </row>
        <row r="2245">
          <cell r="F2245">
            <v>40352</v>
          </cell>
          <cell r="J2245">
            <v>6.2</v>
          </cell>
        </row>
        <row r="2246">
          <cell r="F2246">
            <v>40352</v>
          </cell>
        </row>
        <row r="2247">
          <cell r="F2247">
            <v>40352</v>
          </cell>
          <cell r="J2247">
            <v>5</v>
          </cell>
        </row>
        <row r="2248">
          <cell r="F2248">
            <v>40353</v>
          </cell>
          <cell r="J2248">
            <v>12</v>
          </cell>
        </row>
        <row r="2249">
          <cell r="F2249">
            <v>40353</v>
          </cell>
          <cell r="J2249">
            <v>26</v>
          </cell>
        </row>
        <row r="2250">
          <cell r="F2250">
            <v>40353</v>
          </cell>
        </row>
        <row r="2251">
          <cell r="F2251">
            <v>40353</v>
          </cell>
          <cell r="J2251">
            <v>40</v>
          </cell>
        </row>
        <row r="2252">
          <cell r="F2252">
            <v>40353</v>
          </cell>
        </row>
        <row r="2253">
          <cell r="F2253">
            <v>40353</v>
          </cell>
          <cell r="J2253">
            <v>21</v>
          </cell>
        </row>
        <row r="2254">
          <cell r="F2254">
            <v>40353</v>
          </cell>
          <cell r="J2254">
            <v>18</v>
          </cell>
        </row>
        <row r="2255">
          <cell r="F2255">
            <v>40353</v>
          </cell>
          <cell r="J2255">
            <v>24</v>
          </cell>
        </row>
        <row r="2256">
          <cell r="F2256">
            <v>40353</v>
          </cell>
        </row>
        <row r="2257">
          <cell r="F2257">
            <v>40353</v>
          </cell>
          <cell r="J2257">
            <v>42</v>
          </cell>
        </row>
        <row r="2258">
          <cell r="F2258">
            <v>40353</v>
          </cell>
        </row>
        <row r="2259">
          <cell r="F2259">
            <v>40353</v>
          </cell>
          <cell r="J2259">
            <v>69.400000000000006</v>
          </cell>
        </row>
        <row r="2260">
          <cell r="F2260">
            <v>40353</v>
          </cell>
          <cell r="J2260">
            <v>36.200000000000003</v>
          </cell>
        </row>
        <row r="2261">
          <cell r="F2261">
            <v>40353</v>
          </cell>
        </row>
        <row r="2262">
          <cell r="F2262">
            <v>40353</v>
          </cell>
        </row>
        <row r="2263">
          <cell r="F2263">
            <v>40354</v>
          </cell>
          <cell r="J2263">
            <v>10</v>
          </cell>
        </row>
        <row r="2264">
          <cell r="F2264">
            <v>40354</v>
          </cell>
          <cell r="J2264">
            <v>23</v>
          </cell>
        </row>
        <row r="2265">
          <cell r="F2265">
            <v>40354</v>
          </cell>
          <cell r="J2265">
            <v>10</v>
          </cell>
        </row>
        <row r="2266">
          <cell r="F2266">
            <v>40354</v>
          </cell>
          <cell r="J2266">
            <v>32</v>
          </cell>
        </row>
        <row r="2267">
          <cell r="F2267">
            <v>40354</v>
          </cell>
          <cell r="J2267">
            <v>28</v>
          </cell>
        </row>
        <row r="2268">
          <cell r="F2268">
            <v>40354</v>
          </cell>
          <cell r="J2268">
            <v>7</v>
          </cell>
        </row>
        <row r="2269">
          <cell r="F2269">
            <v>40354</v>
          </cell>
          <cell r="J2269">
            <v>39</v>
          </cell>
        </row>
        <row r="2270">
          <cell r="F2270">
            <v>40354</v>
          </cell>
          <cell r="J2270">
            <v>28</v>
          </cell>
        </row>
        <row r="2271">
          <cell r="F2271">
            <v>40354</v>
          </cell>
          <cell r="J2271">
            <v>11.4</v>
          </cell>
        </row>
        <row r="2272">
          <cell r="F2272">
            <v>40354</v>
          </cell>
          <cell r="J2272">
            <v>30</v>
          </cell>
        </row>
        <row r="2273">
          <cell r="F2273">
            <v>40354</v>
          </cell>
        </row>
        <row r="2274">
          <cell r="F2274">
            <v>40354</v>
          </cell>
          <cell r="J2274">
            <v>3</v>
          </cell>
        </row>
        <row r="2275">
          <cell r="F2275">
            <v>40355</v>
          </cell>
          <cell r="J2275">
            <v>4</v>
          </cell>
        </row>
        <row r="2276">
          <cell r="F2276">
            <v>40355</v>
          </cell>
        </row>
        <row r="2277">
          <cell r="F2277">
            <v>40355</v>
          </cell>
          <cell r="J2277">
            <v>14</v>
          </cell>
        </row>
        <row r="2278">
          <cell r="F2278">
            <v>40355</v>
          </cell>
          <cell r="J2278">
            <v>1</v>
          </cell>
        </row>
        <row r="2279">
          <cell r="F2279">
            <v>40355</v>
          </cell>
        </row>
        <row r="2280">
          <cell r="F2280">
            <v>40355</v>
          </cell>
        </row>
        <row r="2281">
          <cell r="F2281">
            <v>40355</v>
          </cell>
        </row>
        <row r="2282">
          <cell r="F2282">
            <v>40357</v>
          </cell>
          <cell r="J2282">
            <v>62</v>
          </cell>
        </row>
        <row r="2283">
          <cell r="F2283">
            <v>40357</v>
          </cell>
          <cell r="J2283">
            <v>16.399999999999999</v>
          </cell>
        </row>
        <row r="2284">
          <cell r="F2284">
            <v>40357</v>
          </cell>
          <cell r="J2284">
            <v>52</v>
          </cell>
        </row>
        <row r="2285">
          <cell r="F2285">
            <v>40357</v>
          </cell>
        </row>
        <row r="2286">
          <cell r="F2286">
            <v>40357</v>
          </cell>
          <cell r="J2286">
            <v>80</v>
          </cell>
        </row>
        <row r="2287">
          <cell r="F2287">
            <v>40357</v>
          </cell>
          <cell r="J2287">
            <v>19</v>
          </cell>
        </row>
        <row r="2288">
          <cell r="F2288">
            <v>40357</v>
          </cell>
        </row>
        <row r="2289">
          <cell r="F2289">
            <v>40357</v>
          </cell>
          <cell r="J2289">
            <v>10</v>
          </cell>
        </row>
        <row r="2290">
          <cell r="F2290">
            <v>40357</v>
          </cell>
          <cell r="J2290">
            <v>7</v>
          </cell>
        </row>
        <row r="2291">
          <cell r="F2291">
            <v>40357</v>
          </cell>
          <cell r="J2291">
            <v>24</v>
          </cell>
        </row>
        <row r="2292">
          <cell r="F2292">
            <v>40357</v>
          </cell>
          <cell r="J2292">
            <v>13</v>
          </cell>
        </row>
        <row r="2293">
          <cell r="F2293">
            <v>40357</v>
          </cell>
          <cell r="J2293">
            <v>15</v>
          </cell>
        </row>
        <row r="2294">
          <cell r="F2294">
            <v>40357</v>
          </cell>
        </row>
        <row r="2295">
          <cell r="F2295">
            <v>40358</v>
          </cell>
          <cell r="J2295">
            <v>29</v>
          </cell>
        </row>
        <row r="2296">
          <cell r="F2296">
            <v>40358</v>
          </cell>
        </row>
        <row r="2297">
          <cell r="F2297">
            <v>40358</v>
          </cell>
          <cell r="J2297">
            <v>2</v>
          </cell>
        </row>
        <row r="2298">
          <cell r="F2298">
            <v>40358</v>
          </cell>
          <cell r="J2298">
            <v>36</v>
          </cell>
        </row>
        <row r="2299">
          <cell r="F2299">
            <v>40358</v>
          </cell>
          <cell r="J2299">
            <v>5</v>
          </cell>
        </row>
        <row r="2300">
          <cell r="F2300">
            <v>40358</v>
          </cell>
          <cell r="J2300">
            <v>2</v>
          </cell>
        </row>
        <row r="2301">
          <cell r="F2301">
            <v>40358</v>
          </cell>
          <cell r="J2301">
            <v>23</v>
          </cell>
        </row>
        <row r="2302">
          <cell r="F2302">
            <v>40358</v>
          </cell>
        </row>
        <row r="2303">
          <cell r="F2303">
            <v>40358</v>
          </cell>
        </row>
        <row r="2304">
          <cell r="F2304">
            <v>40358</v>
          </cell>
          <cell r="J2304">
            <v>28</v>
          </cell>
        </row>
        <row r="2305">
          <cell r="F2305">
            <v>40358</v>
          </cell>
          <cell r="J2305">
            <v>8</v>
          </cell>
        </row>
        <row r="2306">
          <cell r="F2306">
            <v>40358</v>
          </cell>
        </row>
        <row r="2307">
          <cell r="F2307">
            <v>40358</v>
          </cell>
          <cell r="J2307">
            <v>32</v>
          </cell>
        </row>
        <row r="2308">
          <cell r="F2308">
            <v>40358</v>
          </cell>
        </row>
        <row r="2309">
          <cell r="F2309">
            <v>40358</v>
          </cell>
          <cell r="J2309">
            <v>12.1</v>
          </cell>
        </row>
        <row r="2310">
          <cell r="F2310">
            <v>40359</v>
          </cell>
        </row>
        <row r="2311">
          <cell r="F2311">
            <v>40359</v>
          </cell>
          <cell r="J2311">
            <v>34</v>
          </cell>
        </row>
        <row r="2312">
          <cell r="F2312">
            <v>40359</v>
          </cell>
          <cell r="J2312">
            <v>58</v>
          </cell>
        </row>
        <row r="2313">
          <cell r="F2313">
            <v>40359</v>
          </cell>
        </row>
        <row r="2314">
          <cell r="F2314">
            <v>40359</v>
          </cell>
        </row>
        <row r="2315">
          <cell r="F2315">
            <v>40359</v>
          </cell>
        </row>
        <row r="2316">
          <cell r="F2316">
            <v>40359</v>
          </cell>
          <cell r="J2316">
            <v>5</v>
          </cell>
        </row>
        <row r="2317">
          <cell r="F2317">
            <v>40359</v>
          </cell>
          <cell r="J2317">
            <v>2</v>
          </cell>
        </row>
        <row r="2318">
          <cell r="F2318">
            <v>40359</v>
          </cell>
        </row>
        <row r="2319">
          <cell r="F2319">
            <v>40359</v>
          </cell>
        </row>
        <row r="2320">
          <cell r="F2320">
            <v>40359</v>
          </cell>
          <cell r="J2320">
            <v>9.6</v>
          </cell>
        </row>
        <row r="2321">
          <cell r="F2321">
            <v>40359</v>
          </cell>
          <cell r="J2321">
            <v>17</v>
          </cell>
        </row>
        <row r="2322">
          <cell r="F2322">
            <v>40359</v>
          </cell>
          <cell r="J2322">
            <v>29</v>
          </cell>
        </row>
        <row r="2323">
          <cell r="F2323">
            <v>40359</v>
          </cell>
          <cell r="J2323">
            <v>25</v>
          </cell>
        </row>
        <row r="2324">
          <cell r="F2324">
            <v>40359</v>
          </cell>
          <cell r="J2324">
            <v>37</v>
          </cell>
        </row>
        <row r="2325">
          <cell r="F2325">
            <v>40359</v>
          </cell>
          <cell r="J2325">
            <v>18.600000000000001</v>
          </cell>
        </row>
        <row r="2326">
          <cell r="F2326">
            <v>40360</v>
          </cell>
          <cell r="J2326">
            <v>1</v>
          </cell>
        </row>
        <row r="2327">
          <cell r="F2327">
            <v>40360</v>
          </cell>
          <cell r="J2327">
            <v>21</v>
          </cell>
        </row>
        <row r="2328">
          <cell r="F2328">
            <v>40360</v>
          </cell>
          <cell r="J2328">
            <v>5</v>
          </cell>
        </row>
        <row r="2329">
          <cell r="F2329">
            <v>40360</v>
          </cell>
          <cell r="J2329">
            <v>32</v>
          </cell>
        </row>
        <row r="2330">
          <cell r="F2330">
            <v>40360</v>
          </cell>
        </row>
        <row r="2331">
          <cell r="F2331">
            <v>40360</v>
          </cell>
          <cell r="J2331">
            <v>47</v>
          </cell>
        </row>
        <row r="2332">
          <cell r="F2332">
            <v>40360</v>
          </cell>
          <cell r="J2332">
            <v>14.8</v>
          </cell>
        </row>
        <row r="2333">
          <cell r="F2333">
            <v>40360</v>
          </cell>
          <cell r="J2333">
            <v>3</v>
          </cell>
        </row>
        <row r="2334">
          <cell r="F2334">
            <v>40360</v>
          </cell>
          <cell r="J2334">
            <v>20</v>
          </cell>
        </row>
        <row r="2335">
          <cell r="F2335">
            <v>40360</v>
          </cell>
          <cell r="J2335">
            <v>30</v>
          </cell>
        </row>
        <row r="2336">
          <cell r="F2336">
            <v>40360</v>
          </cell>
          <cell r="J2336">
            <v>4</v>
          </cell>
        </row>
        <row r="2337">
          <cell r="F2337">
            <v>40360</v>
          </cell>
          <cell r="J2337">
            <v>30</v>
          </cell>
        </row>
        <row r="2338">
          <cell r="F2338">
            <v>40360</v>
          </cell>
          <cell r="J2338">
            <v>39</v>
          </cell>
        </row>
        <row r="2339">
          <cell r="F2339">
            <v>40360</v>
          </cell>
          <cell r="J2339">
            <v>8</v>
          </cell>
        </row>
        <row r="2340">
          <cell r="F2340">
            <v>40360</v>
          </cell>
          <cell r="J2340">
            <v>2.6</v>
          </cell>
        </row>
        <row r="2341">
          <cell r="F2341">
            <v>40361</v>
          </cell>
          <cell r="J2341">
            <v>1</v>
          </cell>
        </row>
        <row r="2342">
          <cell r="F2342">
            <v>40361</v>
          </cell>
          <cell r="J2342">
            <v>15</v>
          </cell>
        </row>
        <row r="2343">
          <cell r="F2343">
            <v>40361</v>
          </cell>
          <cell r="J2343">
            <v>8</v>
          </cell>
        </row>
        <row r="2344">
          <cell r="F2344">
            <v>40361</v>
          </cell>
          <cell r="J2344">
            <v>36</v>
          </cell>
        </row>
        <row r="2345">
          <cell r="F2345">
            <v>40361</v>
          </cell>
        </row>
        <row r="2346">
          <cell r="F2346">
            <v>40361</v>
          </cell>
        </row>
        <row r="2347">
          <cell r="F2347">
            <v>40361</v>
          </cell>
          <cell r="J2347">
            <v>57</v>
          </cell>
        </row>
        <row r="2348">
          <cell r="F2348">
            <v>40361</v>
          </cell>
        </row>
        <row r="2349">
          <cell r="F2349">
            <v>40361</v>
          </cell>
          <cell r="J2349">
            <v>17</v>
          </cell>
        </row>
        <row r="2350">
          <cell r="F2350">
            <v>40361</v>
          </cell>
        </row>
        <row r="2351">
          <cell r="F2351">
            <v>40361</v>
          </cell>
          <cell r="J2351">
            <v>19</v>
          </cell>
        </row>
        <row r="2352">
          <cell r="F2352">
            <v>40361</v>
          </cell>
          <cell r="J2352">
            <v>3</v>
          </cell>
        </row>
        <row r="2353">
          <cell r="F2353">
            <v>40361</v>
          </cell>
          <cell r="J2353">
            <v>6</v>
          </cell>
        </row>
        <row r="2354">
          <cell r="F2354">
            <v>40361</v>
          </cell>
          <cell r="J2354">
            <v>7</v>
          </cell>
        </row>
        <row r="2355">
          <cell r="F2355">
            <v>40361</v>
          </cell>
          <cell r="J2355">
            <v>43</v>
          </cell>
        </row>
        <row r="2356">
          <cell r="F2356">
            <v>40361</v>
          </cell>
        </row>
        <row r="2357">
          <cell r="F2357">
            <v>40361</v>
          </cell>
          <cell r="J2357">
            <v>8</v>
          </cell>
        </row>
        <row r="2358">
          <cell r="F2358">
            <v>40361</v>
          </cell>
          <cell r="J2358">
            <v>2.8</v>
          </cell>
        </row>
        <row r="2359">
          <cell r="F2359">
            <v>40362</v>
          </cell>
          <cell r="J2359">
            <v>30</v>
          </cell>
        </row>
        <row r="2360">
          <cell r="F2360">
            <v>40362</v>
          </cell>
        </row>
        <row r="2361">
          <cell r="F2361">
            <v>40362</v>
          </cell>
          <cell r="J2361">
            <v>11</v>
          </cell>
        </row>
        <row r="2362">
          <cell r="F2362">
            <v>40362</v>
          </cell>
          <cell r="J2362">
            <v>31</v>
          </cell>
        </row>
        <row r="2363">
          <cell r="F2363">
            <v>40362</v>
          </cell>
        </row>
        <row r="2364">
          <cell r="F2364">
            <v>40362</v>
          </cell>
        </row>
        <row r="2365">
          <cell r="F2365">
            <v>40362</v>
          </cell>
        </row>
        <row r="2366">
          <cell r="F2366">
            <v>40362</v>
          </cell>
        </row>
        <row r="2367">
          <cell r="F2367">
            <v>40362</v>
          </cell>
        </row>
        <row r="2368">
          <cell r="F2368">
            <v>40362</v>
          </cell>
        </row>
        <row r="2369">
          <cell r="F2369">
            <v>40364</v>
          </cell>
        </row>
        <row r="2370">
          <cell r="F2370">
            <v>40364</v>
          </cell>
        </row>
        <row r="2371">
          <cell r="F2371">
            <v>40364</v>
          </cell>
        </row>
        <row r="2372">
          <cell r="F2372">
            <v>40364</v>
          </cell>
        </row>
        <row r="2373">
          <cell r="F2373">
            <v>40364</v>
          </cell>
        </row>
        <row r="2374">
          <cell r="F2374">
            <v>40364</v>
          </cell>
        </row>
        <row r="2375">
          <cell r="F2375">
            <v>40364</v>
          </cell>
          <cell r="J2375">
            <v>23</v>
          </cell>
        </row>
        <row r="2376">
          <cell r="F2376">
            <v>40364</v>
          </cell>
        </row>
        <row r="2377">
          <cell r="F2377">
            <v>40364</v>
          </cell>
          <cell r="J2377">
            <v>9</v>
          </cell>
        </row>
        <row r="2378">
          <cell r="F2378">
            <v>40364</v>
          </cell>
          <cell r="J2378">
            <v>44</v>
          </cell>
        </row>
        <row r="2379">
          <cell r="F2379">
            <v>40364</v>
          </cell>
        </row>
        <row r="2380">
          <cell r="F2380">
            <v>40364</v>
          </cell>
          <cell r="J2380">
            <v>50</v>
          </cell>
        </row>
        <row r="2381">
          <cell r="F2381">
            <v>40364</v>
          </cell>
          <cell r="J2381">
            <v>15</v>
          </cell>
        </row>
        <row r="2382">
          <cell r="F2382">
            <v>40364</v>
          </cell>
          <cell r="J2382">
            <v>12</v>
          </cell>
        </row>
        <row r="2383">
          <cell r="F2383">
            <v>40364</v>
          </cell>
          <cell r="J2383">
            <v>15</v>
          </cell>
        </row>
        <row r="2384">
          <cell r="F2384">
            <v>40365</v>
          </cell>
          <cell r="J2384">
            <v>64</v>
          </cell>
        </row>
        <row r="2385">
          <cell r="F2385">
            <v>40365</v>
          </cell>
          <cell r="J2385">
            <v>35</v>
          </cell>
        </row>
        <row r="2386">
          <cell r="F2386">
            <v>40365</v>
          </cell>
          <cell r="J2386">
            <v>2</v>
          </cell>
        </row>
        <row r="2387">
          <cell r="F2387">
            <v>40365</v>
          </cell>
          <cell r="J2387">
            <v>34</v>
          </cell>
        </row>
        <row r="2388">
          <cell r="F2388">
            <v>40365</v>
          </cell>
        </row>
        <row r="2389">
          <cell r="F2389">
            <v>40365</v>
          </cell>
          <cell r="J2389">
            <v>36</v>
          </cell>
        </row>
        <row r="2390">
          <cell r="F2390">
            <v>40365</v>
          </cell>
        </row>
        <row r="2391">
          <cell r="F2391">
            <v>40365</v>
          </cell>
          <cell r="J2391">
            <v>8</v>
          </cell>
        </row>
        <row r="2392">
          <cell r="F2392">
            <v>40365</v>
          </cell>
        </row>
        <row r="2393">
          <cell r="F2393">
            <v>40365</v>
          </cell>
          <cell r="J2393">
            <v>13</v>
          </cell>
        </row>
        <row r="2394">
          <cell r="F2394">
            <v>40365</v>
          </cell>
          <cell r="J2394">
            <v>30</v>
          </cell>
        </row>
        <row r="2395">
          <cell r="F2395">
            <v>40365</v>
          </cell>
          <cell r="J2395">
            <v>46</v>
          </cell>
        </row>
        <row r="2396">
          <cell r="F2396">
            <v>40365</v>
          </cell>
        </row>
        <row r="2397">
          <cell r="F2397">
            <v>40365</v>
          </cell>
          <cell r="J2397">
            <v>38</v>
          </cell>
        </row>
        <row r="2398">
          <cell r="F2398">
            <v>40365</v>
          </cell>
        </row>
        <row r="2399">
          <cell r="F2399">
            <v>40365</v>
          </cell>
          <cell r="J2399">
            <v>46</v>
          </cell>
        </row>
        <row r="2400">
          <cell r="F2400">
            <v>40365</v>
          </cell>
        </row>
        <row r="2401">
          <cell r="F2401">
            <v>40366</v>
          </cell>
        </row>
        <row r="2402">
          <cell r="F2402">
            <v>40366</v>
          </cell>
          <cell r="J2402">
            <v>64</v>
          </cell>
        </row>
        <row r="2403">
          <cell r="F2403">
            <v>40366</v>
          </cell>
          <cell r="J2403">
            <v>19</v>
          </cell>
        </row>
        <row r="2404">
          <cell r="F2404">
            <v>40366</v>
          </cell>
        </row>
        <row r="2405">
          <cell r="F2405">
            <v>40366</v>
          </cell>
        </row>
        <row r="2406">
          <cell r="F2406">
            <v>40366</v>
          </cell>
          <cell r="J2406">
            <v>38</v>
          </cell>
        </row>
        <row r="2407">
          <cell r="F2407">
            <v>40366</v>
          </cell>
          <cell r="J2407">
            <v>2</v>
          </cell>
        </row>
        <row r="2408">
          <cell r="F2408">
            <v>40366</v>
          </cell>
          <cell r="J2408">
            <v>9.1</v>
          </cell>
        </row>
        <row r="2409">
          <cell r="F2409">
            <v>40366</v>
          </cell>
          <cell r="J2409">
            <v>2</v>
          </cell>
        </row>
        <row r="2410">
          <cell r="F2410">
            <v>40366</v>
          </cell>
          <cell r="J2410">
            <v>40</v>
          </cell>
        </row>
        <row r="2411">
          <cell r="F2411">
            <v>40366</v>
          </cell>
          <cell r="J2411">
            <v>51.1</v>
          </cell>
        </row>
        <row r="2412">
          <cell r="F2412">
            <v>40366</v>
          </cell>
          <cell r="J2412">
            <v>13.02</v>
          </cell>
        </row>
        <row r="2413">
          <cell r="F2413">
            <v>40366</v>
          </cell>
          <cell r="J2413">
            <v>4</v>
          </cell>
        </row>
        <row r="2414">
          <cell r="F2414">
            <v>40366</v>
          </cell>
        </row>
        <row r="2415">
          <cell r="F2415">
            <v>40366</v>
          </cell>
        </row>
        <row r="2416">
          <cell r="F2416">
            <v>40366</v>
          </cell>
        </row>
        <row r="2417">
          <cell r="F2417">
            <v>40366</v>
          </cell>
        </row>
        <row r="2418">
          <cell r="F2418">
            <v>40367</v>
          </cell>
          <cell r="J2418">
            <v>17</v>
          </cell>
        </row>
        <row r="2419">
          <cell r="F2419">
            <v>40367</v>
          </cell>
          <cell r="J2419">
            <v>48</v>
          </cell>
        </row>
        <row r="2420">
          <cell r="F2420">
            <v>40367</v>
          </cell>
        </row>
        <row r="2421">
          <cell r="F2421">
            <v>40367</v>
          </cell>
        </row>
        <row r="2422">
          <cell r="F2422">
            <v>40367</v>
          </cell>
          <cell r="J2422">
            <v>19</v>
          </cell>
        </row>
        <row r="2423">
          <cell r="F2423">
            <v>40367</v>
          </cell>
        </row>
        <row r="2424">
          <cell r="F2424">
            <v>40367</v>
          </cell>
          <cell r="J2424">
            <v>6</v>
          </cell>
        </row>
        <row r="2425">
          <cell r="F2425">
            <v>40367</v>
          </cell>
        </row>
        <row r="2426">
          <cell r="F2426">
            <v>40367</v>
          </cell>
          <cell r="J2426">
            <v>10.4</v>
          </cell>
        </row>
        <row r="2427">
          <cell r="F2427">
            <v>40367</v>
          </cell>
          <cell r="J2427">
            <v>63</v>
          </cell>
        </row>
        <row r="2428">
          <cell r="F2428">
            <v>40367</v>
          </cell>
          <cell r="J2428">
            <v>7</v>
          </cell>
        </row>
        <row r="2429">
          <cell r="F2429">
            <v>40367</v>
          </cell>
        </row>
        <row r="2430">
          <cell r="F2430">
            <v>40367</v>
          </cell>
          <cell r="J2430">
            <v>32</v>
          </cell>
        </row>
        <row r="2431">
          <cell r="F2431">
            <v>40367</v>
          </cell>
          <cell r="J2431">
            <v>18</v>
          </cell>
        </row>
        <row r="2432">
          <cell r="F2432">
            <v>40367</v>
          </cell>
          <cell r="J2432">
            <v>64</v>
          </cell>
        </row>
        <row r="2433">
          <cell r="F2433">
            <v>40367</v>
          </cell>
          <cell r="J2433">
            <v>3</v>
          </cell>
        </row>
        <row r="2434">
          <cell r="F2434">
            <v>40367</v>
          </cell>
        </row>
        <row r="2435">
          <cell r="F2435">
            <v>40367</v>
          </cell>
          <cell r="J2435">
            <v>32.200000000000003</v>
          </cell>
        </row>
        <row r="2436">
          <cell r="F2436">
            <v>40367</v>
          </cell>
        </row>
        <row r="2437">
          <cell r="F2437">
            <v>40368</v>
          </cell>
          <cell r="J2437">
            <v>21</v>
          </cell>
        </row>
        <row r="2438">
          <cell r="F2438">
            <v>40368</v>
          </cell>
          <cell r="J2438">
            <v>10</v>
          </cell>
        </row>
        <row r="2439">
          <cell r="F2439">
            <v>40368</v>
          </cell>
          <cell r="J2439">
            <v>1</v>
          </cell>
        </row>
        <row r="2440">
          <cell r="F2440">
            <v>40368</v>
          </cell>
          <cell r="J2440">
            <v>4</v>
          </cell>
        </row>
        <row r="2441">
          <cell r="F2441">
            <v>40368</v>
          </cell>
          <cell r="J2441">
            <v>5</v>
          </cell>
        </row>
        <row r="2442">
          <cell r="F2442">
            <v>40368</v>
          </cell>
        </row>
        <row r="2443">
          <cell r="F2443">
            <v>40368</v>
          </cell>
          <cell r="J2443">
            <v>10</v>
          </cell>
        </row>
        <row r="2444">
          <cell r="F2444">
            <v>40368</v>
          </cell>
          <cell r="J2444">
            <v>9.6</v>
          </cell>
        </row>
        <row r="2445">
          <cell r="F2445">
            <v>40368</v>
          </cell>
        </row>
        <row r="2446">
          <cell r="F2446">
            <v>40368</v>
          </cell>
          <cell r="J2446">
            <v>13</v>
          </cell>
        </row>
        <row r="2447">
          <cell r="F2447">
            <v>40368</v>
          </cell>
        </row>
        <row r="2448">
          <cell r="F2448">
            <v>40368</v>
          </cell>
        </row>
        <row r="2449">
          <cell r="F2449">
            <v>40368</v>
          </cell>
          <cell r="J2449">
            <v>17</v>
          </cell>
        </row>
        <row r="2450">
          <cell r="F2450">
            <v>40368</v>
          </cell>
          <cell r="J2450">
            <v>5</v>
          </cell>
        </row>
        <row r="2451">
          <cell r="F2451">
            <v>40368</v>
          </cell>
          <cell r="J2451">
            <v>20.6</v>
          </cell>
        </row>
        <row r="2452">
          <cell r="F2452">
            <v>40368</v>
          </cell>
          <cell r="J2452">
            <v>12</v>
          </cell>
        </row>
        <row r="2453">
          <cell r="F2453">
            <v>40368</v>
          </cell>
        </row>
        <row r="2454">
          <cell r="F2454">
            <v>40378</v>
          </cell>
          <cell r="J2454">
            <v>35.299999999999997</v>
          </cell>
        </row>
        <row r="2455">
          <cell r="F2455">
            <v>40378</v>
          </cell>
          <cell r="J2455">
            <v>13</v>
          </cell>
        </row>
        <row r="2456">
          <cell r="F2456">
            <v>40378</v>
          </cell>
          <cell r="J2456">
            <v>54</v>
          </cell>
        </row>
        <row r="2457">
          <cell r="F2457">
            <v>40378</v>
          </cell>
          <cell r="J2457">
            <v>5</v>
          </cell>
        </row>
        <row r="2458">
          <cell r="F2458">
            <v>40379</v>
          </cell>
          <cell r="J2458">
            <v>2</v>
          </cell>
        </row>
        <row r="2459">
          <cell r="F2459">
            <v>40379</v>
          </cell>
          <cell r="J2459">
            <v>41</v>
          </cell>
        </row>
        <row r="2460">
          <cell r="F2460">
            <v>40379</v>
          </cell>
          <cell r="J2460">
            <v>5</v>
          </cell>
        </row>
        <row r="2461">
          <cell r="F2461">
            <v>40379</v>
          </cell>
        </row>
        <row r="2462">
          <cell r="F2462">
            <v>40379</v>
          </cell>
          <cell r="J2462">
            <v>37</v>
          </cell>
        </row>
        <row r="2463">
          <cell r="F2463">
            <v>40379</v>
          </cell>
          <cell r="J2463">
            <v>13.4</v>
          </cell>
        </row>
        <row r="2464">
          <cell r="F2464">
            <v>40379</v>
          </cell>
          <cell r="J2464">
            <v>10</v>
          </cell>
        </row>
        <row r="2465">
          <cell r="F2465">
            <v>40379</v>
          </cell>
          <cell r="J2465">
            <v>9</v>
          </cell>
        </row>
        <row r="2466">
          <cell r="F2466">
            <v>40379</v>
          </cell>
          <cell r="J2466">
            <v>5</v>
          </cell>
        </row>
        <row r="2467">
          <cell r="F2467">
            <v>40379</v>
          </cell>
          <cell r="J2467">
            <v>25</v>
          </cell>
        </row>
        <row r="2468">
          <cell r="F2468">
            <v>40379</v>
          </cell>
        </row>
        <row r="2469">
          <cell r="F2469">
            <v>40379</v>
          </cell>
        </row>
        <row r="2470">
          <cell r="F2470">
            <v>40379</v>
          </cell>
          <cell r="J2470">
            <v>26.2</v>
          </cell>
        </row>
        <row r="2471">
          <cell r="F2471">
            <v>40379</v>
          </cell>
        </row>
        <row r="2472">
          <cell r="F2472">
            <v>40379</v>
          </cell>
          <cell r="J2472">
            <v>34.200000000000003</v>
          </cell>
        </row>
        <row r="2473">
          <cell r="F2473">
            <v>40379</v>
          </cell>
          <cell r="J2473">
            <v>61.6</v>
          </cell>
        </row>
        <row r="2474">
          <cell r="F2474">
            <v>40379</v>
          </cell>
          <cell r="J2474">
            <v>63</v>
          </cell>
        </row>
        <row r="2475">
          <cell r="F2475">
            <v>40379</v>
          </cell>
          <cell r="J2475">
            <v>28</v>
          </cell>
        </row>
        <row r="2476">
          <cell r="F2476">
            <v>40380</v>
          </cell>
          <cell r="J2476">
            <v>12</v>
          </cell>
        </row>
        <row r="2477">
          <cell r="F2477">
            <v>40380</v>
          </cell>
          <cell r="J2477">
            <v>8</v>
          </cell>
        </row>
        <row r="2478">
          <cell r="F2478">
            <v>40380</v>
          </cell>
          <cell r="J2478">
            <v>19</v>
          </cell>
        </row>
        <row r="2479">
          <cell r="F2479">
            <v>40380</v>
          </cell>
        </row>
        <row r="2480">
          <cell r="F2480">
            <v>40380</v>
          </cell>
          <cell r="J2480">
            <v>14</v>
          </cell>
        </row>
        <row r="2481">
          <cell r="F2481">
            <v>40380</v>
          </cell>
        </row>
        <row r="2482">
          <cell r="F2482">
            <v>40380</v>
          </cell>
          <cell r="J2482">
            <v>6</v>
          </cell>
        </row>
        <row r="2483">
          <cell r="F2483">
            <v>40380</v>
          </cell>
          <cell r="J2483">
            <v>12</v>
          </cell>
        </row>
        <row r="2484">
          <cell r="F2484">
            <v>40380</v>
          </cell>
          <cell r="J2484">
            <v>51</v>
          </cell>
        </row>
        <row r="2485">
          <cell r="F2485">
            <v>40380</v>
          </cell>
          <cell r="J2485">
            <v>7.4</v>
          </cell>
        </row>
        <row r="2486">
          <cell r="F2486">
            <v>40380</v>
          </cell>
        </row>
        <row r="2487">
          <cell r="F2487">
            <v>40380</v>
          </cell>
          <cell r="J2487">
            <v>3.4</v>
          </cell>
        </row>
        <row r="2488">
          <cell r="F2488">
            <v>40380</v>
          </cell>
          <cell r="J2488">
            <v>3</v>
          </cell>
        </row>
        <row r="2489">
          <cell r="F2489">
            <v>40380</v>
          </cell>
          <cell r="J2489">
            <v>3.6</v>
          </cell>
        </row>
        <row r="2490">
          <cell r="F2490">
            <v>40380</v>
          </cell>
          <cell r="J2490">
            <v>10</v>
          </cell>
        </row>
        <row r="2491">
          <cell r="F2491">
            <v>40380</v>
          </cell>
        </row>
        <row r="2492">
          <cell r="F2492">
            <v>40380</v>
          </cell>
          <cell r="J2492">
            <v>27.2</v>
          </cell>
        </row>
        <row r="2493">
          <cell r="F2493">
            <v>40380</v>
          </cell>
          <cell r="J2493">
            <v>19</v>
          </cell>
        </row>
        <row r="2494">
          <cell r="F2494">
            <v>40381</v>
          </cell>
          <cell r="J2494">
            <v>32</v>
          </cell>
        </row>
        <row r="2495">
          <cell r="F2495">
            <v>40381</v>
          </cell>
        </row>
        <row r="2496">
          <cell r="F2496">
            <v>40381</v>
          </cell>
          <cell r="J2496">
            <v>46</v>
          </cell>
        </row>
        <row r="2497">
          <cell r="F2497">
            <v>40381</v>
          </cell>
        </row>
        <row r="2498">
          <cell r="F2498">
            <v>40381</v>
          </cell>
          <cell r="J2498">
            <v>6</v>
          </cell>
        </row>
        <row r="2499">
          <cell r="F2499">
            <v>40381</v>
          </cell>
          <cell r="J2499">
            <v>1</v>
          </cell>
        </row>
        <row r="2500">
          <cell r="F2500">
            <v>40381</v>
          </cell>
          <cell r="J2500">
            <v>27</v>
          </cell>
        </row>
        <row r="2501">
          <cell r="F2501">
            <v>40381</v>
          </cell>
          <cell r="J2501">
            <v>12</v>
          </cell>
        </row>
        <row r="2502">
          <cell r="F2502">
            <v>40381</v>
          </cell>
          <cell r="J2502">
            <v>29</v>
          </cell>
        </row>
        <row r="2503">
          <cell r="F2503">
            <v>40381</v>
          </cell>
          <cell r="J2503">
            <v>31</v>
          </cell>
        </row>
        <row r="2504">
          <cell r="F2504">
            <v>40381</v>
          </cell>
        </row>
        <row r="2505">
          <cell r="F2505">
            <v>40381</v>
          </cell>
          <cell r="J2505">
            <v>20</v>
          </cell>
        </row>
        <row r="2506">
          <cell r="F2506">
            <v>40381</v>
          </cell>
        </row>
        <row r="2507">
          <cell r="F2507">
            <v>40381</v>
          </cell>
          <cell r="J2507">
            <v>14</v>
          </cell>
        </row>
        <row r="2508">
          <cell r="F2508">
            <v>40381</v>
          </cell>
          <cell r="J2508">
            <v>3.4</v>
          </cell>
        </row>
        <row r="2509">
          <cell r="F2509">
            <v>40381</v>
          </cell>
          <cell r="J2509">
            <v>40</v>
          </cell>
        </row>
        <row r="2510">
          <cell r="F2510">
            <v>40382</v>
          </cell>
          <cell r="J2510">
            <v>9</v>
          </cell>
        </row>
        <row r="2511">
          <cell r="F2511">
            <v>40382</v>
          </cell>
          <cell r="J2511">
            <v>22</v>
          </cell>
        </row>
        <row r="2512">
          <cell r="F2512">
            <v>40382</v>
          </cell>
          <cell r="J2512">
            <v>5</v>
          </cell>
        </row>
        <row r="2513">
          <cell r="F2513">
            <v>40382</v>
          </cell>
          <cell r="J2513">
            <v>6</v>
          </cell>
        </row>
        <row r="2514">
          <cell r="F2514">
            <v>40382</v>
          </cell>
        </row>
        <row r="2515">
          <cell r="F2515">
            <v>40382</v>
          </cell>
          <cell r="J2515">
            <v>17.5</v>
          </cell>
        </row>
        <row r="2516">
          <cell r="F2516">
            <v>40382</v>
          </cell>
          <cell r="J2516">
            <v>67</v>
          </cell>
        </row>
        <row r="2517">
          <cell r="F2517">
            <v>40382</v>
          </cell>
          <cell r="J2517">
            <v>70</v>
          </cell>
        </row>
        <row r="2518">
          <cell r="F2518">
            <v>40382</v>
          </cell>
          <cell r="J2518">
            <v>10.199999999999999</v>
          </cell>
        </row>
        <row r="2519">
          <cell r="F2519">
            <v>40382</v>
          </cell>
        </row>
        <row r="2520">
          <cell r="F2520">
            <v>40382</v>
          </cell>
        </row>
        <row r="2521">
          <cell r="F2521">
            <v>40382</v>
          </cell>
          <cell r="J2521">
            <v>23</v>
          </cell>
        </row>
        <row r="2522">
          <cell r="F2522">
            <v>40382</v>
          </cell>
          <cell r="J2522">
            <v>20</v>
          </cell>
        </row>
        <row r="2523">
          <cell r="F2523">
            <v>40382</v>
          </cell>
          <cell r="J2523">
            <v>31</v>
          </cell>
        </row>
        <row r="2524">
          <cell r="F2524">
            <v>40382</v>
          </cell>
        </row>
        <row r="2525">
          <cell r="F2525">
            <v>40382</v>
          </cell>
        </row>
        <row r="2526">
          <cell r="F2526">
            <v>40382</v>
          </cell>
          <cell r="J2526">
            <v>48</v>
          </cell>
        </row>
        <row r="2527">
          <cell r="F2527">
            <v>40382</v>
          </cell>
        </row>
        <row r="2528">
          <cell r="F2528">
            <v>40383</v>
          </cell>
          <cell r="J2528">
            <v>25</v>
          </cell>
        </row>
        <row r="2529">
          <cell r="F2529">
            <v>40384</v>
          </cell>
          <cell r="J2529">
            <v>14</v>
          </cell>
        </row>
        <row r="2530">
          <cell r="F2530">
            <v>40384</v>
          </cell>
          <cell r="J2530">
            <v>31</v>
          </cell>
        </row>
        <row r="2531">
          <cell r="F2531">
            <v>40384</v>
          </cell>
          <cell r="J2531">
            <v>93</v>
          </cell>
        </row>
        <row r="2532">
          <cell r="F2532">
            <v>40384</v>
          </cell>
          <cell r="J2532">
            <v>20</v>
          </cell>
        </row>
        <row r="2533">
          <cell r="F2533">
            <v>40384</v>
          </cell>
        </row>
        <row r="2534">
          <cell r="F2534">
            <v>40384</v>
          </cell>
          <cell r="J2534">
            <v>6</v>
          </cell>
        </row>
        <row r="2535">
          <cell r="F2535">
            <v>40385</v>
          </cell>
        </row>
        <row r="2536">
          <cell r="F2536">
            <v>40385</v>
          </cell>
        </row>
        <row r="2537">
          <cell r="F2537">
            <v>40385</v>
          </cell>
        </row>
        <row r="2538">
          <cell r="F2538">
            <v>40385</v>
          </cell>
        </row>
        <row r="2539">
          <cell r="F2539">
            <v>40385</v>
          </cell>
          <cell r="J2539">
            <v>22</v>
          </cell>
        </row>
        <row r="2540">
          <cell r="F2540">
            <v>40385</v>
          </cell>
        </row>
        <row r="2541">
          <cell r="F2541">
            <v>40385</v>
          </cell>
          <cell r="J2541">
            <v>6.4</v>
          </cell>
        </row>
        <row r="2542">
          <cell r="F2542">
            <v>40385</v>
          </cell>
        </row>
        <row r="2543">
          <cell r="F2543">
            <v>40385</v>
          </cell>
        </row>
        <row r="2544">
          <cell r="F2544">
            <v>40385</v>
          </cell>
          <cell r="J2544">
            <v>6.4</v>
          </cell>
        </row>
        <row r="2545">
          <cell r="F2545">
            <v>40385</v>
          </cell>
          <cell r="J2545">
            <v>17</v>
          </cell>
        </row>
        <row r="2546">
          <cell r="F2546">
            <v>40386</v>
          </cell>
          <cell r="J2546">
            <v>31</v>
          </cell>
        </row>
        <row r="2547">
          <cell r="F2547">
            <v>40386</v>
          </cell>
          <cell r="J2547">
            <v>18</v>
          </cell>
        </row>
        <row r="2548">
          <cell r="F2548">
            <v>40386</v>
          </cell>
          <cell r="J2548">
            <v>26</v>
          </cell>
        </row>
        <row r="2549">
          <cell r="F2549">
            <v>40386</v>
          </cell>
        </row>
        <row r="2550">
          <cell r="F2550">
            <v>40386</v>
          </cell>
          <cell r="J2550">
            <v>59</v>
          </cell>
        </row>
        <row r="2551">
          <cell r="F2551">
            <v>40386</v>
          </cell>
        </row>
        <row r="2552">
          <cell r="F2552">
            <v>40386</v>
          </cell>
        </row>
        <row r="2553">
          <cell r="F2553">
            <v>40386</v>
          </cell>
          <cell r="J2553">
            <v>5</v>
          </cell>
        </row>
        <row r="2554">
          <cell r="F2554">
            <v>40386</v>
          </cell>
          <cell r="J2554">
            <v>10</v>
          </cell>
        </row>
        <row r="2555">
          <cell r="F2555">
            <v>40386</v>
          </cell>
          <cell r="J2555">
            <v>39</v>
          </cell>
        </row>
        <row r="2556">
          <cell r="F2556">
            <v>40386</v>
          </cell>
          <cell r="J2556">
            <v>24</v>
          </cell>
        </row>
        <row r="2557">
          <cell r="F2557">
            <v>40386</v>
          </cell>
          <cell r="J2557">
            <v>20</v>
          </cell>
        </row>
        <row r="2558">
          <cell r="F2558">
            <v>40386</v>
          </cell>
          <cell r="J2558">
            <v>12</v>
          </cell>
        </row>
        <row r="2559">
          <cell r="F2559">
            <v>40386</v>
          </cell>
          <cell r="J2559">
            <v>45</v>
          </cell>
        </row>
        <row r="2560">
          <cell r="F2560">
            <v>40386</v>
          </cell>
        </row>
        <row r="2561">
          <cell r="F2561">
            <v>40386</v>
          </cell>
        </row>
        <row r="2562">
          <cell r="F2562">
            <v>40386</v>
          </cell>
          <cell r="J2562">
            <v>13.6</v>
          </cell>
        </row>
        <row r="2563">
          <cell r="F2563">
            <v>40386</v>
          </cell>
          <cell r="J2563">
            <v>42</v>
          </cell>
        </row>
        <row r="2564">
          <cell r="F2564">
            <v>40386</v>
          </cell>
          <cell r="J2564">
            <v>3.2</v>
          </cell>
        </row>
        <row r="2565">
          <cell r="F2565">
            <v>40386</v>
          </cell>
          <cell r="J2565">
            <v>89</v>
          </cell>
        </row>
        <row r="2566">
          <cell r="F2566">
            <v>40386</v>
          </cell>
          <cell r="J2566">
            <v>30</v>
          </cell>
        </row>
        <row r="2567">
          <cell r="F2567">
            <v>40387</v>
          </cell>
          <cell r="J2567">
            <v>17</v>
          </cell>
        </row>
        <row r="2568">
          <cell r="F2568">
            <v>40387</v>
          </cell>
          <cell r="J2568">
            <v>13</v>
          </cell>
        </row>
        <row r="2569">
          <cell r="F2569">
            <v>40387</v>
          </cell>
          <cell r="J2569">
            <v>8</v>
          </cell>
        </row>
        <row r="2570">
          <cell r="F2570">
            <v>40387</v>
          </cell>
          <cell r="J2570">
            <v>53</v>
          </cell>
        </row>
        <row r="2571">
          <cell r="F2571">
            <v>40387</v>
          </cell>
        </row>
        <row r="2572">
          <cell r="F2572">
            <v>40387</v>
          </cell>
        </row>
        <row r="2573">
          <cell r="F2573">
            <v>40387</v>
          </cell>
          <cell r="J2573">
            <v>25</v>
          </cell>
        </row>
        <row r="2574">
          <cell r="F2574">
            <v>40387</v>
          </cell>
          <cell r="J2574">
            <v>100</v>
          </cell>
        </row>
        <row r="2575">
          <cell r="F2575">
            <v>40387</v>
          </cell>
        </row>
        <row r="2576">
          <cell r="F2576">
            <v>40387</v>
          </cell>
          <cell r="J2576">
            <v>10</v>
          </cell>
        </row>
        <row r="2577">
          <cell r="F2577">
            <v>40387</v>
          </cell>
          <cell r="J2577">
            <v>16</v>
          </cell>
        </row>
        <row r="2578">
          <cell r="F2578">
            <v>40387</v>
          </cell>
        </row>
        <row r="2579">
          <cell r="F2579">
            <v>40387</v>
          </cell>
          <cell r="J2579">
            <v>11.2</v>
          </cell>
        </row>
        <row r="2580">
          <cell r="F2580">
            <v>40387</v>
          </cell>
        </row>
        <row r="2581">
          <cell r="F2581">
            <v>40387</v>
          </cell>
          <cell r="J2581">
            <v>12</v>
          </cell>
        </row>
        <row r="2582">
          <cell r="F2582">
            <v>40387</v>
          </cell>
          <cell r="J2582">
            <v>0.5</v>
          </cell>
        </row>
        <row r="2583">
          <cell r="F2583">
            <v>40387</v>
          </cell>
          <cell r="J2583">
            <v>51</v>
          </cell>
        </row>
        <row r="2584">
          <cell r="F2584">
            <v>40387</v>
          </cell>
        </row>
        <row r="2585">
          <cell r="F2585">
            <v>40388</v>
          </cell>
        </row>
        <row r="2586">
          <cell r="F2586">
            <v>40388</v>
          </cell>
        </row>
        <row r="2587">
          <cell r="F2587">
            <v>40388</v>
          </cell>
          <cell r="J2587">
            <v>16</v>
          </cell>
        </row>
        <row r="2588">
          <cell r="F2588">
            <v>40388</v>
          </cell>
          <cell r="J2588">
            <v>51</v>
          </cell>
        </row>
        <row r="2589">
          <cell r="F2589">
            <v>40388</v>
          </cell>
        </row>
        <row r="2590">
          <cell r="F2590">
            <v>40388</v>
          </cell>
        </row>
        <row r="2591">
          <cell r="F2591">
            <v>40388</v>
          </cell>
        </row>
        <row r="2592">
          <cell r="F2592">
            <v>40388</v>
          </cell>
        </row>
        <row r="2593">
          <cell r="F2593">
            <v>40388</v>
          </cell>
          <cell r="J2593">
            <v>8</v>
          </cell>
        </row>
        <row r="2594">
          <cell r="F2594">
            <v>40388</v>
          </cell>
        </row>
        <row r="2595">
          <cell r="F2595">
            <v>40388</v>
          </cell>
          <cell r="J2595">
            <v>9</v>
          </cell>
        </row>
        <row r="2596">
          <cell r="F2596">
            <v>40388</v>
          </cell>
        </row>
        <row r="2597">
          <cell r="F2597">
            <v>40388</v>
          </cell>
          <cell r="J2597">
            <v>5.0999999999999996</v>
          </cell>
        </row>
        <row r="2598">
          <cell r="F2598">
            <v>40389</v>
          </cell>
          <cell r="J2598">
            <v>7</v>
          </cell>
        </row>
        <row r="2599">
          <cell r="F2599">
            <v>40389</v>
          </cell>
          <cell r="J2599">
            <v>8</v>
          </cell>
        </row>
        <row r="2600">
          <cell r="F2600">
            <v>40389</v>
          </cell>
          <cell r="J2600">
            <v>8</v>
          </cell>
        </row>
        <row r="2601">
          <cell r="F2601">
            <v>40389</v>
          </cell>
          <cell r="J2601">
            <v>12</v>
          </cell>
        </row>
        <row r="2602">
          <cell r="F2602">
            <v>40389</v>
          </cell>
        </row>
        <row r="2603">
          <cell r="F2603">
            <v>40389</v>
          </cell>
          <cell r="J2603">
            <v>4</v>
          </cell>
        </row>
        <row r="2604">
          <cell r="F2604">
            <v>40389</v>
          </cell>
        </row>
        <row r="2605">
          <cell r="F2605">
            <v>40389</v>
          </cell>
          <cell r="J2605">
            <v>10</v>
          </cell>
        </row>
        <row r="2606">
          <cell r="F2606">
            <v>40389</v>
          </cell>
          <cell r="J2606">
            <v>15</v>
          </cell>
        </row>
        <row r="2607">
          <cell r="F2607">
            <v>40389</v>
          </cell>
          <cell r="J2607">
            <v>35</v>
          </cell>
        </row>
        <row r="2608">
          <cell r="F2608">
            <v>40389</v>
          </cell>
        </row>
        <row r="2609">
          <cell r="F2609">
            <v>40389</v>
          </cell>
          <cell r="J2609">
            <v>79.3</v>
          </cell>
        </row>
        <row r="2610">
          <cell r="F2610">
            <v>40389</v>
          </cell>
        </row>
        <row r="2611">
          <cell r="F2611">
            <v>40389</v>
          </cell>
        </row>
        <row r="2612">
          <cell r="F2612">
            <v>40389</v>
          </cell>
        </row>
        <row r="2613">
          <cell r="F2613">
            <v>40389</v>
          </cell>
          <cell r="J2613">
            <v>9.4</v>
          </cell>
        </row>
        <row r="2614">
          <cell r="F2614">
            <v>40389</v>
          </cell>
          <cell r="J2614">
            <v>12</v>
          </cell>
        </row>
        <row r="2615">
          <cell r="F2615">
            <v>40389</v>
          </cell>
          <cell r="J2615">
            <v>7</v>
          </cell>
        </row>
        <row r="2616">
          <cell r="F2616">
            <v>40390</v>
          </cell>
          <cell r="J2616">
            <v>14</v>
          </cell>
        </row>
        <row r="2617">
          <cell r="F2617">
            <v>40390</v>
          </cell>
          <cell r="J2617">
            <v>19</v>
          </cell>
        </row>
        <row r="2618">
          <cell r="F2618">
            <v>40390</v>
          </cell>
          <cell r="J2618">
            <v>15</v>
          </cell>
        </row>
        <row r="2619">
          <cell r="F2619">
            <v>40390</v>
          </cell>
        </row>
        <row r="2620">
          <cell r="F2620">
            <v>40390</v>
          </cell>
        </row>
        <row r="2621">
          <cell r="F2621">
            <v>40390</v>
          </cell>
        </row>
        <row r="2622">
          <cell r="F2622">
            <v>40390</v>
          </cell>
        </row>
        <row r="2623">
          <cell r="F2623">
            <v>40393</v>
          </cell>
          <cell r="J2623">
            <v>20</v>
          </cell>
        </row>
        <row r="2624">
          <cell r="F2624">
            <v>40393</v>
          </cell>
          <cell r="J2624">
            <v>27</v>
          </cell>
        </row>
        <row r="2625">
          <cell r="F2625">
            <v>40393</v>
          </cell>
          <cell r="J2625">
            <v>21</v>
          </cell>
        </row>
        <row r="2626">
          <cell r="F2626">
            <v>40393</v>
          </cell>
          <cell r="J2626">
            <v>37</v>
          </cell>
        </row>
        <row r="2627">
          <cell r="F2627">
            <v>40393</v>
          </cell>
          <cell r="J2627">
            <v>42</v>
          </cell>
        </row>
        <row r="2628">
          <cell r="F2628">
            <v>40393</v>
          </cell>
          <cell r="J2628">
            <v>46</v>
          </cell>
        </row>
        <row r="2629">
          <cell r="F2629">
            <v>40393</v>
          </cell>
        </row>
        <row r="2630">
          <cell r="F2630">
            <v>40393</v>
          </cell>
          <cell r="J2630">
            <v>27</v>
          </cell>
        </row>
        <row r="2631">
          <cell r="F2631">
            <v>40393</v>
          </cell>
        </row>
        <row r="2632">
          <cell r="F2632">
            <v>40393</v>
          </cell>
          <cell r="J2632">
            <v>17.600000000000001</v>
          </cell>
        </row>
        <row r="2633">
          <cell r="F2633">
            <v>40393</v>
          </cell>
          <cell r="J2633">
            <v>12</v>
          </cell>
        </row>
        <row r="2634">
          <cell r="F2634">
            <v>40393</v>
          </cell>
          <cell r="J2634">
            <v>36</v>
          </cell>
        </row>
        <row r="2635">
          <cell r="F2635">
            <v>40393</v>
          </cell>
          <cell r="J2635">
            <v>28</v>
          </cell>
        </row>
        <row r="2636">
          <cell r="F2636">
            <v>40393</v>
          </cell>
        </row>
        <row r="2637">
          <cell r="F2637">
            <v>40393</v>
          </cell>
          <cell r="J2637">
            <v>75</v>
          </cell>
        </row>
        <row r="2638">
          <cell r="F2638">
            <v>40393</v>
          </cell>
        </row>
        <row r="2639">
          <cell r="F2639">
            <v>40393</v>
          </cell>
          <cell r="J2639">
            <v>3</v>
          </cell>
        </row>
        <row r="2640">
          <cell r="F2640">
            <v>40394</v>
          </cell>
          <cell r="J2640">
            <v>18</v>
          </cell>
        </row>
        <row r="2641">
          <cell r="F2641">
            <v>40394</v>
          </cell>
          <cell r="J2641">
            <v>40</v>
          </cell>
        </row>
        <row r="2642">
          <cell r="F2642">
            <v>40394</v>
          </cell>
          <cell r="J2642">
            <v>23.6</v>
          </cell>
        </row>
        <row r="2643">
          <cell r="F2643">
            <v>40394</v>
          </cell>
          <cell r="J2643">
            <v>22</v>
          </cell>
        </row>
        <row r="2644">
          <cell r="F2644">
            <v>40394</v>
          </cell>
        </row>
        <row r="2645">
          <cell r="F2645">
            <v>40394</v>
          </cell>
          <cell r="J2645">
            <v>2</v>
          </cell>
        </row>
        <row r="2646">
          <cell r="F2646">
            <v>40394</v>
          </cell>
          <cell r="J2646">
            <v>43</v>
          </cell>
        </row>
        <row r="2647">
          <cell r="F2647">
            <v>40394</v>
          </cell>
          <cell r="J2647">
            <v>8</v>
          </cell>
        </row>
        <row r="2648">
          <cell r="F2648">
            <v>40394</v>
          </cell>
          <cell r="J2648">
            <v>32.4</v>
          </cell>
        </row>
        <row r="2649">
          <cell r="F2649">
            <v>40394</v>
          </cell>
        </row>
        <row r="2650">
          <cell r="F2650">
            <v>40394</v>
          </cell>
          <cell r="J2650">
            <v>3.1</v>
          </cell>
        </row>
        <row r="2651">
          <cell r="F2651">
            <v>40394</v>
          </cell>
          <cell r="J2651">
            <v>5</v>
          </cell>
        </row>
        <row r="2652">
          <cell r="F2652">
            <v>40394</v>
          </cell>
          <cell r="J2652">
            <v>60</v>
          </cell>
        </row>
        <row r="2653">
          <cell r="F2653">
            <v>40394</v>
          </cell>
          <cell r="J2653">
            <v>24</v>
          </cell>
        </row>
        <row r="2654">
          <cell r="F2654">
            <v>40394</v>
          </cell>
        </row>
        <row r="2655">
          <cell r="F2655">
            <v>40394</v>
          </cell>
          <cell r="J2655">
            <v>39.4</v>
          </cell>
        </row>
        <row r="2656">
          <cell r="F2656">
            <v>40395</v>
          </cell>
          <cell r="J2656">
            <v>15</v>
          </cell>
        </row>
        <row r="2657">
          <cell r="F2657">
            <v>40395</v>
          </cell>
        </row>
        <row r="2658">
          <cell r="F2658">
            <v>40395</v>
          </cell>
          <cell r="J2658">
            <v>16</v>
          </cell>
        </row>
        <row r="2659">
          <cell r="F2659">
            <v>40395</v>
          </cell>
          <cell r="J2659">
            <v>14.2</v>
          </cell>
        </row>
        <row r="2660">
          <cell r="F2660">
            <v>40395</v>
          </cell>
        </row>
        <row r="2661">
          <cell r="F2661">
            <v>40395</v>
          </cell>
          <cell r="J2661">
            <v>40</v>
          </cell>
        </row>
        <row r="2662">
          <cell r="F2662">
            <v>40395</v>
          </cell>
          <cell r="J2662">
            <v>12</v>
          </cell>
        </row>
        <row r="2663">
          <cell r="F2663">
            <v>40395</v>
          </cell>
          <cell r="J2663">
            <v>7.2</v>
          </cell>
        </row>
        <row r="2664">
          <cell r="F2664">
            <v>40395</v>
          </cell>
          <cell r="J2664">
            <v>16.3</v>
          </cell>
        </row>
        <row r="2665">
          <cell r="F2665">
            <v>40395</v>
          </cell>
        </row>
        <row r="2666">
          <cell r="F2666">
            <v>40395</v>
          </cell>
          <cell r="J2666">
            <v>5</v>
          </cell>
        </row>
        <row r="2667">
          <cell r="F2667">
            <v>40395</v>
          </cell>
          <cell r="J2667">
            <v>42</v>
          </cell>
        </row>
        <row r="2668">
          <cell r="F2668">
            <v>40395</v>
          </cell>
        </row>
        <row r="2669">
          <cell r="F2669">
            <v>40395</v>
          </cell>
          <cell r="J2669">
            <v>15</v>
          </cell>
        </row>
        <row r="2670">
          <cell r="F2670">
            <v>40395</v>
          </cell>
          <cell r="J2670">
            <v>2</v>
          </cell>
        </row>
        <row r="2671">
          <cell r="F2671">
            <v>40396</v>
          </cell>
          <cell r="J2671">
            <v>41</v>
          </cell>
        </row>
        <row r="2672">
          <cell r="F2672">
            <v>40396</v>
          </cell>
          <cell r="J2672">
            <v>18</v>
          </cell>
        </row>
        <row r="2673">
          <cell r="F2673">
            <v>40396</v>
          </cell>
          <cell r="J2673">
            <v>10</v>
          </cell>
        </row>
        <row r="2674">
          <cell r="F2674">
            <v>40396</v>
          </cell>
          <cell r="J2674">
            <v>22</v>
          </cell>
        </row>
        <row r="2675">
          <cell r="F2675">
            <v>40396</v>
          </cell>
        </row>
        <row r="2676">
          <cell r="F2676">
            <v>40396</v>
          </cell>
          <cell r="J2676">
            <v>7</v>
          </cell>
        </row>
        <row r="2677">
          <cell r="F2677">
            <v>40396</v>
          </cell>
          <cell r="J2677">
            <v>20</v>
          </cell>
        </row>
        <row r="2678">
          <cell r="F2678">
            <v>40396</v>
          </cell>
          <cell r="J2678">
            <v>21</v>
          </cell>
        </row>
        <row r="2679">
          <cell r="F2679">
            <v>40396</v>
          </cell>
        </row>
        <row r="2680">
          <cell r="F2680">
            <v>40396</v>
          </cell>
          <cell r="J2680">
            <v>2</v>
          </cell>
        </row>
        <row r="2681">
          <cell r="F2681">
            <v>40396</v>
          </cell>
          <cell r="J2681">
            <v>31</v>
          </cell>
        </row>
        <row r="2682">
          <cell r="F2682">
            <v>40396</v>
          </cell>
          <cell r="J2682">
            <v>12</v>
          </cell>
        </row>
        <row r="2683">
          <cell r="F2683">
            <v>40396</v>
          </cell>
          <cell r="J2683">
            <v>15</v>
          </cell>
        </row>
        <row r="2684">
          <cell r="F2684">
            <v>40396</v>
          </cell>
          <cell r="J2684">
            <v>42</v>
          </cell>
        </row>
        <row r="2685">
          <cell r="F2685">
            <v>40396</v>
          </cell>
        </row>
        <row r="2686">
          <cell r="F2686">
            <v>40396</v>
          </cell>
          <cell r="J2686">
            <v>37</v>
          </cell>
        </row>
        <row r="2687">
          <cell r="F2687">
            <v>40399</v>
          </cell>
          <cell r="J2687">
            <v>26</v>
          </cell>
        </row>
        <row r="2688">
          <cell r="F2688">
            <v>40399</v>
          </cell>
          <cell r="J2688">
            <v>34</v>
          </cell>
        </row>
        <row r="2689">
          <cell r="F2689">
            <v>40399</v>
          </cell>
          <cell r="J2689">
            <v>30</v>
          </cell>
        </row>
        <row r="2690">
          <cell r="F2690">
            <v>40399</v>
          </cell>
          <cell r="J2690">
            <v>130</v>
          </cell>
        </row>
        <row r="2691">
          <cell r="F2691">
            <v>40399</v>
          </cell>
          <cell r="J2691">
            <v>24</v>
          </cell>
        </row>
        <row r="2692">
          <cell r="F2692">
            <v>40399</v>
          </cell>
          <cell r="J2692">
            <v>9</v>
          </cell>
        </row>
        <row r="2693">
          <cell r="F2693">
            <v>40399</v>
          </cell>
        </row>
        <row r="2694">
          <cell r="F2694">
            <v>40399</v>
          </cell>
          <cell r="J2694">
            <v>2.6</v>
          </cell>
        </row>
        <row r="2695">
          <cell r="F2695">
            <v>40399</v>
          </cell>
          <cell r="J2695">
            <v>6</v>
          </cell>
        </row>
        <row r="2696">
          <cell r="F2696">
            <v>40399</v>
          </cell>
          <cell r="J2696">
            <v>65</v>
          </cell>
        </row>
        <row r="2697">
          <cell r="F2697">
            <v>40399</v>
          </cell>
          <cell r="J2697">
            <v>3.4</v>
          </cell>
        </row>
        <row r="2698">
          <cell r="F2698">
            <v>40399</v>
          </cell>
          <cell r="J2698">
            <v>2.2000000000000002</v>
          </cell>
        </row>
        <row r="2699">
          <cell r="F2699">
            <v>40399</v>
          </cell>
          <cell r="J2699">
            <v>5</v>
          </cell>
        </row>
        <row r="2700">
          <cell r="F2700">
            <v>40399</v>
          </cell>
          <cell r="J2700">
            <v>3</v>
          </cell>
        </row>
        <row r="2701">
          <cell r="F2701">
            <v>40399</v>
          </cell>
          <cell r="J2701">
            <v>28</v>
          </cell>
        </row>
        <row r="2702">
          <cell r="F2702">
            <v>40399</v>
          </cell>
          <cell r="J2702">
            <v>7.2</v>
          </cell>
        </row>
        <row r="2703">
          <cell r="F2703">
            <v>40400</v>
          </cell>
          <cell r="J2703">
            <v>14</v>
          </cell>
        </row>
        <row r="2704">
          <cell r="F2704">
            <v>40400</v>
          </cell>
          <cell r="J2704">
            <v>15</v>
          </cell>
        </row>
        <row r="2705">
          <cell r="F2705">
            <v>40400</v>
          </cell>
          <cell r="J2705">
            <v>48</v>
          </cell>
        </row>
        <row r="2706">
          <cell r="F2706">
            <v>40400</v>
          </cell>
        </row>
        <row r="2707">
          <cell r="F2707">
            <v>40400</v>
          </cell>
          <cell r="J2707">
            <v>2.8</v>
          </cell>
        </row>
        <row r="2708">
          <cell r="F2708">
            <v>40400</v>
          </cell>
        </row>
        <row r="2709">
          <cell r="F2709">
            <v>40400</v>
          </cell>
          <cell r="J2709">
            <v>18</v>
          </cell>
        </row>
        <row r="2710">
          <cell r="F2710">
            <v>40400</v>
          </cell>
          <cell r="J2710">
            <v>15</v>
          </cell>
        </row>
        <row r="2711">
          <cell r="F2711">
            <v>40400</v>
          </cell>
        </row>
        <row r="2712">
          <cell r="F2712">
            <v>40400</v>
          </cell>
          <cell r="J2712">
            <v>22</v>
          </cell>
        </row>
        <row r="2713">
          <cell r="F2713">
            <v>40400</v>
          </cell>
          <cell r="J2713">
            <v>3</v>
          </cell>
        </row>
        <row r="2714">
          <cell r="F2714">
            <v>40400</v>
          </cell>
        </row>
        <row r="2715">
          <cell r="F2715">
            <v>40400</v>
          </cell>
          <cell r="J2715">
            <v>18</v>
          </cell>
        </row>
        <row r="2716">
          <cell r="F2716">
            <v>40400</v>
          </cell>
          <cell r="J2716">
            <v>30</v>
          </cell>
        </row>
        <row r="2717">
          <cell r="F2717">
            <v>40401</v>
          </cell>
          <cell r="J2717">
            <v>2</v>
          </cell>
        </row>
        <row r="2718">
          <cell r="F2718">
            <v>40401</v>
          </cell>
          <cell r="J2718">
            <v>62</v>
          </cell>
        </row>
        <row r="2719">
          <cell r="F2719">
            <v>40401</v>
          </cell>
        </row>
        <row r="2720">
          <cell r="F2720">
            <v>40401</v>
          </cell>
          <cell r="J2720">
            <v>35</v>
          </cell>
        </row>
        <row r="2721">
          <cell r="F2721">
            <v>40401</v>
          </cell>
          <cell r="J2721">
            <v>103</v>
          </cell>
        </row>
        <row r="2722">
          <cell r="F2722">
            <v>40401</v>
          </cell>
        </row>
        <row r="2723">
          <cell r="F2723">
            <v>40401</v>
          </cell>
        </row>
        <row r="2724">
          <cell r="F2724">
            <v>40401</v>
          </cell>
          <cell r="J2724">
            <v>60</v>
          </cell>
        </row>
        <row r="2725">
          <cell r="F2725">
            <v>40401</v>
          </cell>
          <cell r="J2725">
            <v>16</v>
          </cell>
        </row>
        <row r="2726">
          <cell r="F2726">
            <v>40401</v>
          </cell>
        </row>
        <row r="2727">
          <cell r="F2727">
            <v>40401</v>
          </cell>
          <cell r="J2727">
            <v>8</v>
          </cell>
        </row>
        <row r="2728">
          <cell r="F2728">
            <v>40401</v>
          </cell>
          <cell r="J2728">
            <v>26</v>
          </cell>
        </row>
        <row r="2729">
          <cell r="F2729">
            <v>40401</v>
          </cell>
          <cell r="J2729">
            <v>1.6</v>
          </cell>
        </row>
        <row r="2730">
          <cell r="F2730">
            <v>40401</v>
          </cell>
          <cell r="J2730">
            <v>5</v>
          </cell>
        </row>
        <row r="2731">
          <cell r="F2731">
            <v>40401</v>
          </cell>
          <cell r="J2731">
            <v>35</v>
          </cell>
        </row>
        <row r="2732">
          <cell r="F2732">
            <v>40401</v>
          </cell>
        </row>
        <row r="2733">
          <cell r="F2733">
            <v>40401</v>
          </cell>
          <cell r="J2733">
            <v>42</v>
          </cell>
        </row>
        <row r="2734">
          <cell r="F2734">
            <v>40401</v>
          </cell>
          <cell r="J2734">
            <v>10</v>
          </cell>
        </row>
        <row r="2735">
          <cell r="F2735">
            <v>40401</v>
          </cell>
          <cell r="J2735">
            <v>32</v>
          </cell>
        </row>
        <row r="2736">
          <cell r="F2736">
            <v>40402</v>
          </cell>
          <cell r="J2736">
            <v>36</v>
          </cell>
        </row>
        <row r="2737">
          <cell r="F2737">
            <v>40402</v>
          </cell>
        </row>
        <row r="2738">
          <cell r="F2738">
            <v>40402</v>
          </cell>
          <cell r="J2738">
            <v>2</v>
          </cell>
        </row>
        <row r="2739">
          <cell r="F2739">
            <v>40402</v>
          </cell>
          <cell r="J2739">
            <v>21</v>
          </cell>
        </row>
        <row r="2740">
          <cell r="F2740">
            <v>40402</v>
          </cell>
          <cell r="J2740">
            <v>10</v>
          </cell>
        </row>
        <row r="2741">
          <cell r="F2741">
            <v>40402</v>
          </cell>
          <cell r="J2741">
            <v>1</v>
          </cell>
        </row>
        <row r="2742">
          <cell r="F2742">
            <v>40402</v>
          </cell>
          <cell r="J2742">
            <v>7</v>
          </cell>
        </row>
        <row r="2743">
          <cell r="F2743">
            <v>40402</v>
          </cell>
          <cell r="J2743">
            <v>5.6</v>
          </cell>
        </row>
        <row r="2744">
          <cell r="F2744">
            <v>40402</v>
          </cell>
          <cell r="J2744">
            <v>11</v>
          </cell>
        </row>
        <row r="2745">
          <cell r="F2745">
            <v>40402</v>
          </cell>
        </row>
        <row r="2746">
          <cell r="F2746">
            <v>40402</v>
          </cell>
        </row>
        <row r="2747">
          <cell r="F2747">
            <v>40402</v>
          </cell>
          <cell r="J2747">
            <v>3.2</v>
          </cell>
        </row>
        <row r="2748">
          <cell r="F2748">
            <v>40402</v>
          </cell>
          <cell r="J2748">
            <v>16</v>
          </cell>
        </row>
        <row r="2749">
          <cell r="F2749">
            <v>40402</v>
          </cell>
          <cell r="J2749">
            <v>32</v>
          </cell>
        </row>
        <row r="2750">
          <cell r="F2750">
            <v>40402</v>
          </cell>
        </row>
        <row r="2751">
          <cell r="F2751">
            <v>40402</v>
          </cell>
        </row>
        <row r="2752">
          <cell r="F2752">
            <v>40402</v>
          </cell>
        </row>
        <row r="2753">
          <cell r="F2753">
            <v>40402</v>
          </cell>
        </row>
        <row r="2754">
          <cell r="F2754">
            <v>40403</v>
          </cell>
          <cell r="J2754">
            <v>25</v>
          </cell>
        </row>
        <row r="2755">
          <cell r="F2755">
            <v>40403</v>
          </cell>
          <cell r="J2755">
            <v>105</v>
          </cell>
        </row>
        <row r="2756">
          <cell r="F2756">
            <v>40403</v>
          </cell>
        </row>
        <row r="2757">
          <cell r="F2757">
            <v>40403</v>
          </cell>
        </row>
        <row r="2758">
          <cell r="F2758">
            <v>40403</v>
          </cell>
          <cell r="J2758">
            <v>27</v>
          </cell>
        </row>
        <row r="2759">
          <cell r="F2759">
            <v>40403</v>
          </cell>
          <cell r="J2759">
            <v>35</v>
          </cell>
        </row>
        <row r="2760">
          <cell r="F2760">
            <v>40403</v>
          </cell>
          <cell r="J2760">
            <v>20</v>
          </cell>
        </row>
        <row r="2761">
          <cell r="F2761">
            <v>40403</v>
          </cell>
          <cell r="J2761">
            <v>15</v>
          </cell>
        </row>
        <row r="2762">
          <cell r="F2762">
            <v>40403</v>
          </cell>
          <cell r="J2762">
            <v>2</v>
          </cell>
        </row>
        <row r="2763">
          <cell r="F2763">
            <v>40403</v>
          </cell>
          <cell r="J2763">
            <v>125</v>
          </cell>
        </row>
        <row r="2764">
          <cell r="F2764">
            <v>40403</v>
          </cell>
          <cell r="J2764">
            <v>1.2</v>
          </cell>
        </row>
        <row r="2765">
          <cell r="F2765">
            <v>40403</v>
          </cell>
        </row>
        <row r="2766">
          <cell r="F2766">
            <v>40403</v>
          </cell>
          <cell r="J2766">
            <v>5</v>
          </cell>
        </row>
        <row r="2767">
          <cell r="F2767">
            <v>40403</v>
          </cell>
          <cell r="J2767">
            <v>10</v>
          </cell>
        </row>
        <row r="2768">
          <cell r="F2768">
            <v>40403</v>
          </cell>
          <cell r="J2768">
            <v>19</v>
          </cell>
        </row>
        <row r="2769">
          <cell r="F2769">
            <v>40403</v>
          </cell>
          <cell r="J2769">
            <v>8.6</v>
          </cell>
        </row>
        <row r="2770">
          <cell r="F2770">
            <v>40403</v>
          </cell>
        </row>
        <row r="2771">
          <cell r="F2771">
            <v>40403</v>
          </cell>
          <cell r="J2771">
            <v>4.2</v>
          </cell>
        </row>
        <row r="2772">
          <cell r="F2772">
            <v>40403</v>
          </cell>
          <cell r="J2772">
            <v>18</v>
          </cell>
        </row>
        <row r="2773">
          <cell r="F2773">
            <v>40403</v>
          </cell>
          <cell r="J2773">
            <v>10</v>
          </cell>
        </row>
        <row r="2774">
          <cell r="F2774">
            <v>40403</v>
          </cell>
          <cell r="J2774">
            <v>26</v>
          </cell>
        </row>
        <row r="2775">
          <cell r="F2775">
            <v>40403</v>
          </cell>
        </row>
        <row r="2776">
          <cell r="F2776">
            <v>40403</v>
          </cell>
          <cell r="J2776">
            <v>4.4000000000000004</v>
          </cell>
        </row>
        <row r="2777">
          <cell r="F2777">
            <v>40403</v>
          </cell>
          <cell r="J2777">
            <v>81</v>
          </cell>
        </row>
        <row r="2779">
          <cell r="J2779">
            <v>34</v>
          </cell>
        </row>
        <row r="2780">
          <cell r="J2780">
            <v>45</v>
          </cell>
        </row>
        <row r="2782">
          <cell r="J2782">
            <v>58</v>
          </cell>
        </row>
        <row r="2783">
          <cell r="F2783">
            <v>40406</v>
          </cell>
          <cell r="J2783">
            <v>40</v>
          </cell>
        </row>
        <row r="2784">
          <cell r="F2784">
            <v>40406</v>
          </cell>
        </row>
        <row r="2785">
          <cell r="F2785">
            <v>40406</v>
          </cell>
          <cell r="J2785">
            <v>7</v>
          </cell>
        </row>
        <row r="2786">
          <cell r="F2786">
            <v>40406</v>
          </cell>
          <cell r="J2786">
            <v>27.08</v>
          </cell>
        </row>
        <row r="2787">
          <cell r="F2787">
            <v>40406</v>
          </cell>
        </row>
        <row r="2788">
          <cell r="F2788">
            <v>40406</v>
          </cell>
        </row>
        <row r="2789">
          <cell r="F2789">
            <v>40407</v>
          </cell>
          <cell r="J2789">
            <v>35</v>
          </cell>
        </row>
        <row r="2790">
          <cell r="F2790">
            <v>40407</v>
          </cell>
          <cell r="J2790">
            <v>21</v>
          </cell>
        </row>
        <row r="2791">
          <cell r="F2791">
            <v>40407</v>
          </cell>
        </row>
        <row r="2792">
          <cell r="F2792">
            <v>40407</v>
          </cell>
        </row>
        <row r="2793">
          <cell r="F2793">
            <v>40407</v>
          </cell>
          <cell r="J2793">
            <v>18</v>
          </cell>
        </row>
        <row r="2794">
          <cell r="F2794">
            <v>40407</v>
          </cell>
          <cell r="J2794">
            <v>53</v>
          </cell>
        </row>
        <row r="2795">
          <cell r="F2795">
            <v>40407</v>
          </cell>
        </row>
        <row r="2796">
          <cell r="F2796">
            <v>40407</v>
          </cell>
          <cell r="J2796">
            <v>7</v>
          </cell>
        </row>
        <row r="2797">
          <cell r="F2797">
            <v>40407</v>
          </cell>
          <cell r="J2797">
            <v>10</v>
          </cell>
        </row>
        <row r="2798">
          <cell r="F2798">
            <v>40407</v>
          </cell>
          <cell r="J2798">
            <v>11</v>
          </cell>
        </row>
        <row r="2799">
          <cell r="F2799">
            <v>40407</v>
          </cell>
          <cell r="J2799">
            <v>14</v>
          </cell>
        </row>
        <row r="2800">
          <cell r="F2800">
            <v>40407</v>
          </cell>
          <cell r="J2800">
            <v>1.8</v>
          </cell>
        </row>
        <row r="2801">
          <cell r="F2801">
            <v>40407</v>
          </cell>
          <cell r="J2801">
            <v>22</v>
          </cell>
        </row>
        <row r="2802">
          <cell r="F2802">
            <v>40407</v>
          </cell>
          <cell r="J2802">
            <v>28</v>
          </cell>
        </row>
        <row r="2803">
          <cell r="F2803">
            <v>40407</v>
          </cell>
          <cell r="J2803">
            <v>42</v>
          </cell>
        </row>
        <row r="2804">
          <cell r="F2804">
            <v>40407</v>
          </cell>
          <cell r="J2804">
            <v>32</v>
          </cell>
        </row>
        <row r="2805">
          <cell r="F2805">
            <v>40407</v>
          </cell>
        </row>
        <row r="2806">
          <cell r="F2806">
            <v>40408</v>
          </cell>
          <cell r="J2806">
            <v>32</v>
          </cell>
        </row>
        <row r="2807">
          <cell r="F2807">
            <v>40408</v>
          </cell>
        </row>
        <row r="2808">
          <cell r="F2808">
            <v>40408</v>
          </cell>
        </row>
        <row r="2809">
          <cell r="F2809">
            <v>40408</v>
          </cell>
          <cell r="J2809">
            <v>32</v>
          </cell>
        </row>
        <row r="2810">
          <cell r="F2810">
            <v>40408</v>
          </cell>
        </row>
        <row r="2811">
          <cell r="F2811">
            <v>40408</v>
          </cell>
          <cell r="J2811">
            <v>7</v>
          </cell>
        </row>
        <row r="2812">
          <cell r="F2812">
            <v>40408</v>
          </cell>
          <cell r="J2812">
            <v>40</v>
          </cell>
        </row>
        <row r="2813">
          <cell r="F2813">
            <v>40408</v>
          </cell>
          <cell r="J2813">
            <v>13</v>
          </cell>
        </row>
        <row r="2814">
          <cell r="F2814">
            <v>40408</v>
          </cell>
        </row>
        <row r="2815">
          <cell r="F2815">
            <v>40408</v>
          </cell>
        </row>
        <row r="2816">
          <cell r="F2816">
            <v>40408</v>
          </cell>
          <cell r="J2816">
            <v>10.8</v>
          </cell>
        </row>
        <row r="2817">
          <cell r="F2817">
            <v>40408</v>
          </cell>
          <cell r="J2817">
            <v>8</v>
          </cell>
        </row>
        <row r="2818">
          <cell r="F2818">
            <v>40408</v>
          </cell>
        </row>
        <row r="2819">
          <cell r="F2819">
            <v>40408</v>
          </cell>
        </row>
        <row r="2820">
          <cell r="F2820">
            <v>40408</v>
          </cell>
          <cell r="J2820">
            <v>3</v>
          </cell>
        </row>
        <row r="2821">
          <cell r="F2821">
            <v>40408</v>
          </cell>
          <cell r="J2821">
            <v>22</v>
          </cell>
        </row>
        <row r="2822">
          <cell r="F2822">
            <v>40408</v>
          </cell>
          <cell r="J2822">
            <v>29</v>
          </cell>
        </row>
        <row r="2823">
          <cell r="F2823">
            <v>40408</v>
          </cell>
          <cell r="J2823">
            <v>13</v>
          </cell>
        </row>
        <row r="2824">
          <cell r="F2824">
            <v>40408</v>
          </cell>
          <cell r="J2824">
            <v>6</v>
          </cell>
        </row>
        <row r="2825">
          <cell r="F2825">
            <v>40408</v>
          </cell>
        </row>
        <row r="2826">
          <cell r="F2826">
            <v>40409</v>
          </cell>
          <cell r="J2826">
            <v>16</v>
          </cell>
        </row>
        <row r="2827">
          <cell r="F2827">
            <v>40409</v>
          </cell>
          <cell r="J2827">
            <v>22</v>
          </cell>
        </row>
        <row r="2828">
          <cell r="F2828">
            <v>40409</v>
          </cell>
          <cell r="J2828">
            <v>8</v>
          </cell>
        </row>
        <row r="2829">
          <cell r="F2829">
            <v>40409</v>
          </cell>
        </row>
        <row r="2830">
          <cell r="F2830">
            <v>40409</v>
          </cell>
          <cell r="J2830">
            <v>6</v>
          </cell>
        </row>
        <row r="2831">
          <cell r="F2831">
            <v>40409</v>
          </cell>
          <cell r="J2831">
            <v>3</v>
          </cell>
        </row>
        <row r="2832">
          <cell r="F2832">
            <v>40409</v>
          </cell>
          <cell r="J2832">
            <v>2</v>
          </cell>
        </row>
        <row r="2833">
          <cell r="F2833">
            <v>40409</v>
          </cell>
        </row>
        <row r="2834">
          <cell r="F2834">
            <v>40409</v>
          </cell>
          <cell r="J2834">
            <v>12</v>
          </cell>
        </row>
        <row r="2835">
          <cell r="F2835">
            <v>40409</v>
          </cell>
        </row>
        <row r="2836">
          <cell r="F2836">
            <v>40409</v>
          </cell>
          <cell r="J2836">
            <v>108</v>
          </cell>
        </row>
        <row r="2837">
          <cell r="F2837">
            <v>40409</v>
          </cell>
        </row>
        <row r="2838">
          <cell r="F2838">
            <v>40409</v>
          </cell>
          <cell r="J2838">
            <v>5</v>
          </cell>
        </row>
        <row r="2839">
          <cell r="F2839">
            <v>40409</v>
          </cell>
        </row>
        <row r="2840">
          <cell r="F2840">
            <v>40409</v>
          </cell>
        </row>
        <row r="2841">
          <cell r="F2841">
            <v>40409</v>
          </cell>
          <cell r="J2841">
            <v>38</v>
          </cell>
        </row>
        <row r="2842">
          <cell r="F2842">
            <v>40409</v>
          </cell>
          <cell r="J2842">
            <v>2</v>
          </cell>
        </row>
        <row r="2843">
          <cell r="F2843">
            <v>40409</v>
          </cell>
          <cell r="J2843">
            <v>28</v>
          </cell>
        </row>
        <row r="2844">
          <cell r="F2844">
            <v>40409</v>
          </cell>
          <cell r="J2844">
            <v>28</v>
          </cell>
        </row>
        <row r="2845">
          <cell r="F2845">
            <v>40409</v>
          </cell>
          <cell r="J2845">
            <v>4</v>
          </cell>
        </row>
        <row r="2846">
          <cell r="F2846">
            <v>40410</v>
          </cell>
          <cell r="J2846">
            <v>16</v>
          </cell>
        </row>
        <row r="2847">
          <cell r="F2847">
            <v>40410</v>
          </cell>
        </row>
        <row r="2848">
          <cell r="F2848">
            <v>40410</v>
          </cell>
          <cell r="J2848">
            <v>17</v>
          </cell>
        </row>
        <row r="2849">
          <cell r="F2849">
            <v>40410</v>
          </cell>
        </row>
        <row r="2850">
          <cell r="F2850">
            <v>40410</v>
          </cell>
          <cell r="J2850">
            <v>22</v>
          </cell>
        </row>
        <row r="2851">
          <cell r="F2851">
            <v>40410</v>
          </cell>
        </row>
        <row r="2852">
          <cell r="F2852">
            <v>40410</v>
          </cell>
        </row>
        <row r="2853">
          <cell r="F2853">
            <v>40410</v>
          </cell>
          <cell r="J2853">
            <v>32</v>
          </cell>
        </row>
        <row r="2854">
          <cell r="F2854">
            <v>40410</v>
          </cell>
        </row>
        <row r="2855">
          <cell r="F2855">
            <v>40410</v>
          </cell>
        </row>
        <row r="2856">
          <cell r="F2856">
            <v>40410</v>
          </cell>
          <cell r="J2856">
            <v>42</v>
          </cell>
        </row>
        <row r="2857">
          <cell r="F2857">
            <v>40410</v>
          </cell>
        </row>
        <row r="2858">
          <cell r="F2858">
            <v>40410</v>
          </cell>
          <cell r="J2858">
            <v>8.8000000000000007</v>
          </cell>
        </row>
        <row r="2859">
          <cell r="F2859">
            <v>40410</v>
          </cell>
        </row>
        <row r="2860">
          <cell r="F2860">
            <v>40410</v>
          </cell>
          <cell r="J2860">
            <v>22</v>
          </cell>
        </row>
        <row r="2861">
          <cell r="F2861">
            <v>40410</v>
          </cell>
          <cell r="J2861">
            <v>18.2</v>
          </cell>
        </row>
        <row r="2862">
          <cell r="F2862">
            <v>40410</v>
          </cell>
        </row>
        <row r="2863">
          <cell r="F2863">
            <v>40410</v>
          </cell>
          <cell r="J2863">
            <v>41</v>
          </cell>
        </row>
        <row r="2864">
          <cell r="F2864">
            <v>40410</v>
          </cell>
        </row>
        <row r="2865">
          <cell r="F2865">
            <v>40410</v>
          </cell>
          <cell r="J2865">
            <v>32</v>
          </cell>
        </row>
        <row r="2866">
          <cell r="F2866">
            <v>40410</v>
          </cell>
          <cell r="J2866">
            <v>15</v>
          </cell>
        </row>
        <row r="2867">
          <cell r="F2867">
            <v>40411</v>
          </cell>
          <cell r="J2867">
            <v>12</v>
          </cell>
        </row>
        <row r="2868">
          <cell r="F2868">
            <v>40411</v>
          </cell>
          <cell r="J2868">
            <v>18</v>
          </cell>
        </row>
        <row r="2869">
          <cell r="F2869">
            <v>40411</v>
          </cell>
          <cell r="J2869">
            <v>15</v>
          </cell>
        </row>
        <row r="2870">
          <cell r="F2870">
            <v>40411</v>
          </cell>
          <cell r="J2870">
            <v>4</v>
          </cell>
        </row>
        <row r="2871">
          <cell r="F2871">
            <v>40411</v>
          </cell>
        </row>
        <row r="2872">
          <cell r="F2872">
            <v>40411</v>
          </cell>
        </row>
        <row r="2873">
          <cell r="F2873">
            <v>40411</v>
          </cell>
        </row>
        <row r="2874">
          <cell r="F2874">
            <v>40411</v>
          </cell>
        </row>
        <row r="2875">
          <cell r="F2875">
            <v>40411</v>
          </cell>
        </row>
        <row r="2876">
          <cell r="F2876">
            <v>40413</v>
          </cell>
          <cell r="J2876">
            <v>24.6</v>
          </cell>
        </row>
        <row r="2877">
          <cell r="F2877">
            <v>40413</v>
          </cell>
          <cell r="J2877">
            <v>17</v>
          </cell>
        </row>
        <row r="2878">
          <cell r="F2878">
            <v>40413</v>
          </cell>
        </row>
        <row r="2879">
          <cell r="F2879">
            <v>40413</v>
          </cell>
          <cell r="J2879">
            <v>10</v>
          </cell>
        </row>
        <row r="2880">
          <cell r="F2880">
            <v>40413</v>
          </cell>
          <cell r="J2880">
            <v>40</v>
          </cell>
        </row>
        <row r="2881">
          <cell r="F2881">
            <v>40413</v>
          </cell>
          <cell r="J2881">
            <v>15</v>
          </cell>
        </row>
        <row r="2882">
          <cell r="F2882">
            <v>40413</v>
          </cell>
          <cell r="J2882">
            <v>27.3</v>
          </cell>
        </row>
        <row r="2883">
          <cell r="F2883">
            <v>40413</v>
          </cell>
          <cell r="J2883">
            <v>1.5</v>
          </cell>
        </row>
        <row r="2884">
          <cell r="F2884">
            <v>40413</v>
          </cell>
          <cell r="J2884">
            <v>24</v>
          </cell>
        </row>
        <row r="2885">
          <cell r="F2885">
            <v>40413</v>
          </cell>
          <cell r="J2885">
            <v>11</v>
          </cell>
        </row>
        <row r="2886">
          <cell r="F2886">
            <v>40413</v>
          </cell>
          <cell r="J2886">
            <v>18</v>
          </cell>
        </row>
        <row r="2887">
          <cell r="F2887">
            <v>40414</v>
          </cell>
          <cell r="J2887">
            <v>32</v>
          </cell>
        </row>
        <row r="2888">
          <cell r="F2888">
            <v>40414</v>
          </cell>
        </row>
        <row r="2889">
          <cell r="F2889">
            <v>40414</v>
          </cell>
          <cell r="J2889">
            <v>5</v>
          </cell>
        </row>
        <row r="2890">
          <cell r="F2890">
            <v>40414</v>
          </cell>
        </row>
        <row r="2891">
          <cell r="F2891">
            <v>40414</v>
          </cell>
          <cell r="J2891">
            <v>25</v>
          </cell>
        </row>
        <row r="2892">
          <cell r="F2892">
            <v>40414</v>
          </cell>
          <cell r="J2892">
            <v>16</v>
          </cell>
        </row>
        <row r="2893">
          <cell r="F2893">
            <v>40414</v>
          </cell>
          <cell r="J2893">
            <v>46</v>
          </cell>
        </row>
        <row r="2894">
          <cell r="F2894">
            <v>40414</v>
          </cell>
          <cell r="J2894">
            <v>29</v>
          </cell>
        </row>
        <row r="2895">
          <cell r="F2895">
            <v>40414</v>
          </cell>
        </row>
        <row r="2896">
          <cell r="F2896">
            <v>40414</v>
          </cell>
          <cell r="J2896">
            <v>14</v>
          </cell>
        </row>
        <row r="2897">
          <cell r="F2897">
            <v>40414</v>
          </cell>
          <cell r="J2897">
            <v>22</v>
          </cell>
        </row>
        <row r="2898">
          <cell r="F2898">
            <v>40414</v>
          </cell>
        </row>
        <row r="2899">
          <cell r="F2899">
            <v>40414</v>
          </cell>
          <cell r="J2899">
            <v>2.6</v>
          </cell>
        </row>
        <row r="2900">
          <cell r="F2900">
            <v>40414</v>
          </cell>
        </row>
        <row r="2901">
          <cell r="F2901">
            <v>40414</v>
          </cell>
        </row>
        <row r="2902">
          <cell r="F2902">
            <v>40414</v>
          </cell>
          <cell r="J2902">
            <v>38</v>
          </cell>
        </row>
        <row r="2903">
          <cell r="F2903">
            <v>40414</v>
          </cell>
          <cell r="J2903">
            <v>4</v>
          </cell>
        </row>
        <row r="2904">
          <cell r="F2904">
            <v>40414</v>
          </cell>
          <cell r="J2904">
            <v>17</v>
          </cell>
        </row>
        <row r="2905">
          <cell r="F2905">
            <v>40414</v>
          </cell>
        </row>
        <row r="2906">
          <cell r="F2906">
            <v>40414</v>
          </cell>
        </row>
        <row r="2907">
          <cell r="F2907">
            <v>40414</v>
          </cell>
          <cell r="J2907">
            <v>19</v>
          </cell>
        </row>
        <row r="2908">
          <cell r="F2908">
            <v>40415</v>
          </cell>
          <cell r="J2908">
            <v>5</v>
          </cell>
        </row>
        <row r="2909">
          <cell r="F2909">
            <v>40415</v>
          </cell>
          <cell r="J2909">
            <v>24</v>
          </cell>
        </row>
        <row r="2910">
          <cell r="F2910">
            <v>40415</v>
          </cell>
          <cell r="J2910">
            <v>11</v>
          </cell>
        </row>
        <row r="2911">
          <cell r="F2911">
            <v>40415</v>
          </cell>
          <cell r="J2911">
            <v>13</v>
          </cell>
        </row>
        <row r="2912">
          <cell r="F2912">
            <v>40415</v>
          </cell>
        </row>
        <row r="2913">
          <cell r="F2913">
            <v>40415</v>
          </cell>
          <cell r="J2913">
            <v>3</v>
          </cell>
        </row>
        <row r="2914">
          <cell r="F2914">
            <v>40415</v>
          </cell>
          <cell r="J2914">
            <v>17</v>
          </cell>
        </row>
        <row r="2915">
          <cell r="F2915">
            <v>40415</v>
          </cell>
          <cell r="J2915">
            <v>3.2</v>
          </cell>
        </row>
        <row r="2916">
          <cell r="F2916">
            <v>40415</v>
          </cell>
          <cell r="J2916">
            <v>3</v>
          </cell>
        </row>
        <row r="2917">
          <cell r="F2917">
            <v>40415</v>
          </cell>
          <cell r="J2917">
            <v>68</v>
          </cell>
        </row>
        <row r="2918">
          <cell r="F2918">
            <v>40415</v>
          </cell>
          <cell r="J2918">
            <v>4</v>
          </cell>
        </row>
        <row r="2919">
          <cell r="F2919">
            <v>40415</v>
          </cell>
          <cell r="J2919">
            <v>68</v>
          </cell>
        </row>
        <row r="2920">
          <cell r="F2920">
            <v>40415</v>
          </cell>
          <cell r="J2920">
            <v>32</v>
          </cell>
        </row>
        <row r="2921">
          <cell r="F2921">
            <v>40415</v>
          </cell>
          <cell r="J2921">
            <v>27</v>
          </cell>
        </row>
        <row r="2922">
          <cell r="F2922">
            <v>40415</v>
          </cell>
          <cell r="J2922">
            <v>58</v>
          </cell>
        </row>
        <row r="2923">
          <cell r="F2923">
            <v>40415</v>
          </cell>
        </row>
        <row r="2924">
          <cell r="F2924">
            <v>40415</v>
          </cell>
          <cell r="J2924">
            <v>16</v>
          </cell>
        </row>
        <row r="2925">
          <cell r="F2925">
            <v>40416</v>
          </cell>
          <cell r="J2925">
            <v>23</v>
          </cell>
        </row>
        <row r="2926">
          <cell r="F2926">
            <v>40416</v>
          </cell>
          <cell r="J2926">
            <v>24</v>
          </cell>
        </row>
        <row r="2927">
          <cell r="F2927">
            <v>40416</v>
          </cell>
          <cell r="J2927">
            <v>8</v>
          </cell>
        </row>
        <row r="2928">
          <cell r="F2928">
            <v>40416</v>
          </cell>
          <cell r="J2928">
            <v>29.4</v>
          </cell>
        </row>
        <row r="2929">
          <cell r="F2929">
            <v>40416</v>
          </cell>
        </row>
        <row r="2930">
          <cell r="F2930">
            <v>40416</v>
          </cell>
        </row>
        <row r="2931">
          <cell r="F2931">
            <v>40416</v>
          </cell>
          <cell r="J2931">
            <v>12</v>
          </cell>
        </row>
        <row r="2932">
          <cell r="F2932">
            <v>40416</v>
          </cell>
          <cell r="J2932">
            <v>56.8</v>
          </cell>
        </row>
        <row r="2933">
          <cell r="F2933">
            <v>40416</v>
          </cell>
          <cell r="J2933">
            <v>15</v>
          </cell>
        </row>
        <row r="2934">
          <cell r="F2934">
            <v>40416</v>
          </cell>
          <cell r="J2934">
            <v>27</v>
          </cell>
        </row>
        <row r="2935">
          <cell r="F2935">
            <v>40416</v>
          </cell>
        </row>
        <row r="2936">
          <cell r="F2936">
            <v>40416</v>
          </cell>
          <cell r="J2936">
            <v>48</v>
          </cell>
        </row>
        <row r="2937">
          <cell r="F2937">
            <v>40416</v>
          </cell>
          <cell r="J2937">
            <v>44</v>
          </cell>
        </row>
        <row r="2938">
          <cell r="F2938">
            <v>40416</v>
          </cell>
          <cell r="J2938">
            <v>8</v>
          </cell>
        </row>
        <row r="2939">
          <cell r="F2939">
            <v>40416</v>
          </cell>
          <cell r="J2939">
            <v>36</v>
          </cell>
        </row>
        <row r="2940">
          <cell r="F2940">
            <v>40416</v>
          </cell>
          <cell r="J2940">
            <v>18</v>
          </cell>
        </row>
        <row r="2941">
          <cell r="F2941">
            <v>40416</v>
          </cell>
          <cell r="J2941">
            <v>14</v>
          </cell>
        </row>
        <row r="2942">
          <cell r="F2942">
            <v>40416</v>
          </cell>
          <cell r="J2942">
            <v>21</v>
          </cell>
        </row>
        <row r="2943">
          <cell r="F2943">
            <v>40416</v>
          </cell>
          <cell r="J2943">
            <v>13</v>
          </cell>
        </row>
        <row r="2944">
          <cell r="F2944">
            <v>40416</v>
          </cell>
          <cell r="J2944">
            <v>1</v>
          </cell>
        </row>
        <row r="2945">
          <cell r="F2945">
            <v>40417</v>
          </cell>
          <cell r="J2945">
            <v>12</v>
          </cell>
        </row>
        <row r="2946">
          <cell r="F2946">
            <v>40417</v>
          </cell>
          <cell r="J2946">
            <v>2</v>
          </cell>
        </row>
        <row r="2947">
          <cell r="F2947">
            <v>40417</v>
          </cell>
          <cell r="J2947">
            <v>10</v>
          </cell>
        </row>
        <row r="2948">
          <cell r="F2948">
            <v>40417</v>
          </cell>
          <cell r="J2948">
            <v>10</v>
          </cell>
        </row>
        <row r="2949">
          <cell r="F2949">
            <v>40417</v>
          </cell>
          <cell r="J2949">
            <v>9</v>
          </cell>
        </row>
        <row r="2950">
          <cell r="F2950">
            <v>40417</v>
          </cell>
          <cell r="J2950">
            <v>41</v>
          </cell>
        </row>
        <row r="2951">
          <cell r="F2951">
            <v>40417</v>
          </cell>
        </row>
        <row r="2952">
          <cell r="F2952">
            <v>40417</v>
          </cell>
          <cell r="J2952">
            <v>8</v>
          </cell>
        </row>
        <row r="2953">
          <cell r="F2953">
            <v>40417</v>
          </cell>
          <cell r="J2953">
            <v>18</v>
          </cell>
        </row>
        <row r="2954">
          <cell r="F2954">
            <v>40417</v>
          </cell>
          <cell r="J2954">
            <v>16</v>
          </cell>
        </row>
        <row r="2955">
          <cell r="F2955">
            <v>40418</v>
          </cell>
          <cell r="J2955">
            <v>34</v>
          </cell>
        </row>
        <row r="2956">
          <cell r="F2956">
            <v>40418</v>
          </cell>
        </row>
        <row r="2957">
          <cell r="F2957">
            <v>40418</v>
          </cell>
          <cell r="J2957">
            <v>21</v>
          </cell>
        </row>
        <row r="2958">
          <cell r="F2958">
            <v>40418</v>
          </cell>
        </row>
        <row r="2959">
          <cell r="F2959">
            <v>40418</v>
          </cell>
          <cell r="J2959">
            <v>5</v>
          </cell>
        </row>
        <row r="2960">
          <cell r="F2960">
            <v>40418</v>
          </cell>
        </row>
        <row r="2961">
          <cell r="F2961">
            <v>40418</v>
          </cell>
          <cell r="J2961">
            <v>4</v>
          </cell>
        </row>
        <row r="2962">
          <cell r="F2962">
            <v>40418</v>
          </cell>
        </row>
        <row r="2963">
          <cell r="F2963">
            <v>40418</v>
          </cell>
        </row>
        <row r="2964">
          <cell r="F2964">
            <v>40418</v>
          </cell>
        </row>
        <row r="2965">
          <cell r="F2965">
            <v>40418</v>
          </cell>
        </row>
        <row r="2966">
          <cell r="F2966">
            <v>40418</v>
          </cell>
        </row>
        <row r="2967">
          <cell r="F2967">
            <v>40420</v>
          </cell>
          <cell r="J2967">
            <v>36</v>
          </cell>
        </row>
        <row r="2968">
          <cell r="F2968">
            <v>40420</v>
          </cell>
          <cell r="J2968">
            <v>22</v>
          </cell>
        </row>
        <row r="2969">
          <cell r="F2969">
            <v>40420</v>
          </cell>
          <cell r="J2969">
            <v>32</v>
          </cell>
        </row>
        <row r="2970">
          <cell r="F2970">
            <v>40420</v>
          </cell>
          <cell r="J2970">
            <v>27</v>
          </cell>
        </row>
        <row r="2971">
          <cell r="F2971">
            <v>40420</v>
          </cell>
          <cell r="J2971">
            <v>59</v>
          </cell>
        </row>
        <row r="2972">
          <cell r="F2972">
            <v>40420</v>
          </cell>
          <cell r="J2972">
            <v>18</v>
          </cell>
        </row>
        <row r="2973">
          <cell r="F2973">
            <v>40420</v>
          </cell>
          <cell r="J2973">
            <v>4.4000000000000004</v>
          </cell>
        </row>
        <row r="2974">
          <cell r="F2974">
            <v>40420</v>
          </cell>
        </row>
        <row r="2975">
          <cell r="F2975">
            <v>40420</v>
          </cell>
          <cell r="J2975">
            <v>2.1</v>
          </cell>
        </row>
        <row r="2976">
          <cell r="F2976">
            <v>40420</v>
          </cell>
          <cell r="J2976">
            <v>31</v>
          </cell>
        </row>
        <row r="2977">
          <cell r="F2977">
            <v>40420</v>
          </cell>
          <cell r="J2977">
            <v>5</v>
          </cell>
        </row>
        <row r="2978">
          <cell r="F2978">
            <v>40420</v>
          </cell>
          <cell r="J2978">
            <v>75</v>
          </cell>
        </row>
        <row r="2979">
          <cell r="F2979">
            <v>40420</v>
          </cell>
          <cell r="J2979">
            <v>24.5</v>
          </cell>
        </row>
        <row r="2980">
          <cell r="F2980">
            <v>40420</v>
          </cell>
          <cell r="J2980">
            <v>30</v>
          </cell>
        </row>
        <row r="2981">
          <cell r="F2981">
            <v>40420</v>
          </cell>
          <cell r="J2981">
            <v>4.2</v>
          </cell>
        </row>
        <row r="2982">
          <cell r="F2982">
            <v>40420</v>
          </cell>
        </row>
        <row r="2983">
          <cell r="F2983">
            <v>40420</v>
          </cell>
          <cell r="J2983">
            <v>30</v>
          </cell>
        </row>
        <row r="2984">
          <cell r="F2984">
            <v>40420</v>
          </cell>
        </row>
        <row r="2985">
          <cell r="F2985">
            <v>40420</v>
          </cell>
        </row>
        <row r="2986">
          <cell r="F2986">
            <v>40420</v>
          </cell>
          <cell r="J2986">
            <v>14</v>
          </cell>
        </row>
        <row r="2987">
          <cell r="F2987">
            <v>40421</v>
          </cell>
          <cell r="J2987">
            <v>2</v>
          </cell>
        </row>
        <row r="2988">
          <cell r="F2988">
            <v>40421</v>
          </cell>
          <cell r="J2988">
            <v>4</v>
          </cell>
        </row>
        <row r="2989">
          <cell r="F2989">
            <v>40421</v>
          </cell>
        </row>
        <row r="2990">
          <cell r="F2990">
            <v>40421</v>
          </cell>
          <cell r="J2990">
            <v>6</v>
          </cell>
        </row>
        <row r="2991">
          <cell r="F2991">
            <v>40421</v>
          </cell>
        </row>
        <row r="2992">
          <cell r="F2992">
            <v>40421</v>
          </cell>
          <cell r="J2992">
            <v>35</v>
          </cell>
        </row>
        <row r="2993">
          <cell r="F2993">
            <v>40421</v>
          </cell>
        </row>
        <row r="2994">
          <cell r="F2994">
            <v>40421</v>
          </cell>
        </row>
        <row r="2995">
          <cell r="F2995">
            <v>40421</v>
          </cell>
          <cell r="J2995">
            <v>9</v>
          </cell>
        </row>
        <row r="2996">
          <cell r="F2996">
            <v>40421</v>
          </cell>
          <cell r="J2996">
            <v>20</v>
          </cell>
        </row>
        <row r="2997">
          <cell r="F2997">
            <v>40421</v>
          </cell>
        </row>
        <row r="2998">
          <cell r="F2998">
            <v>40421</v>
          </cell>
          <cell r="J2998">
            <v>32</v>
          </cell>
        </row>
        <row r="2999">
          <cell r="F2999">
            <v>40421</v>
          </cell>
        </row>
        <row r="3000">
          <cell r="F3000">
            <v>40421</v>
          </cell>
          <cell r="J3000">
            <v>59</v>
          </cell>
        </row>
        <row r="3001">
          <cell r="F3001">
            <v>40421</v>
          </cell>
        </row>
        <row r="3002">
          <cell r="F3002">
            <v>40421</v>
          </cell>
          <cell r="J3002">
            <v>35</v>
          </cell>
        </row>
        <row r="3003">
          <cell r="F3003">
            <v>40421</v>
          </cell>
          <cell r="J3003">
            <v>2</v>
          </cell>
        </row>
        <row r="3004">
          <cell r="F3004">
            <v>40421</v>
          </cell>
          <cell r="J3004">
            <v>35</v>
          </cell>
        </row>
        <row r="3005">
          <cell r="F3005">
            <v>40421</v>
          </cell>
        </row>
        <row r="3006">
          <cell r="F3006">
            <v>40421</v>
          </cell>
        </row>
        <row r="3007">
          <cell r="F3007">
            <v>40422</v>
          </cell>
          <cell r="J3007">
            <v>26</v>
          </cell>
        </row>
        <row r="3008">
          <cell r="F3008">
            <v>40422</v>
          </cell>
        </row>
        <row r="3009">
          <cell r="F3009">
            <v>40422</v>
          </cell>
          <cell r="J3009">
            <v>12</v>
          </cell>
        </row>
        <row r="3010">
          <cell r="F3010">
            <v>40422</v>
          </cell>
          <cell r="J3010">
            <v>33</v>
          </cell>
        </row>
        <row r="3011">
          <cell r="F3011">
            <v>40422</v>
          </cell>
        </row>
        <row r="3012">
          <cell r="F3012">
            <v>40422</v>
          </cell>
          <cell r="J3012">
            <v>72</v>
          </cell>
        </row>
        <row r="3013">
          <cell r="F3013">
            <v>40422</v>
          </cell>
          <cell r="J3013">
            <v>5</v>
          </cell>
        </row>
        <row r="3014">
          <cell r="F3014">
            <v>40422</v>
          </cell>
          <cell r="J3014">
            <v>75</v>
          </cell>
        </row>
        <row r="3015">
          <cell r="F3015">
            <v>40422</v>
          </cell>
        </row>
        <row r="3016">
          <cell r="F3016">
            <v>40422</v>
          </cell>
          <cell r="J3016">
            <v>23</v>
          </cell>
        </row>
        <row r="3017">
          <cell r="F3017">
            <v>40422</v>
          </cell>
        </row>
        <row r="3018">
          <cell r="F3018">
            <v>40422</v>
          </cell>
          <cell r="J3018">
            <v>2</v>
          </cell>
        </row>
        <row r="3019">
          <cell r="F3019">
            <v>40422</v>
          </cell>
          <cell r="J3019">
            <v>60</v>
          </cell>
        </row>
        <row r="3020">
          <cell r="F3020">
            <v>40422</v>
          </cell>
          <cell r="J3020">
            <v>18.8</v>
          </cell>
        </row>
        <row r="3021">
          <cell r="F3021">
            <v>40422</v>
          </cell>
          <cell r="J3021">
            <v>53</v>
          </cell>
        </row>
        <row r="3022">
          <cell r="F3022">
            <v>40422</v>
          </cell>
        </row>
        <row r="3023">
          <cell r="F3023">
            <v>40422</v>
          </cell>
          <cell r="J3023">
            <v>56</v>
          </cell>
        </row>
        <row r="3024">
          <cell r="F3024">
            <v>40422</v>
          </cell>
        </row>
        <row r="3025">
          <cell r="F3025">
            <v>40422</v>
          </cell>
          <cell r="J3025">
            <v>33</v>
          </cell>
        </row>
        <row r="3026">
          <cell r="F3026">
            <v>40423</v>
          </cell>
          <cell r="J3026">
            <v>5</v>
          </cell>
        </row>
        <row r="3027">
          <cell r="F3027">
            <v>40423</v>
          </cell>
          <cell r="J3027">
            <v>19</v>
          </cell>
        </row>
        <row r="3028">
          <cell r="F3028">
            <v>40423</v>
          </cell>
        </row>
        <row r="3029">
          <cell r="F3029">
            <v>40423</v>
          </cell>
          <cell r="J3029">
            <v>5</v>
          </cell>
        </row>
        <row r="3030">
          <cell r="F3030">
            <v>40423</v>
          </cell>
          <cell r="J3030">
            <v>70</v>
          </cell>
        </row>
        <row r="3031">
          <cell r="F3031">
            <v>40423</v>
          </cell>
        </row>
        <row r="3032">
          <cell r="F3032">
            <v>40423</v>
          </cell>
          <cell r="J3032">
            <v>1</v>
          </cell>
        </row>
        <row r="3033">
          <cell r="F3033">
            <v>40423</v>
          </cell>
          <cell r="J3033">
            <v>17.399999999999999</v>
          </cell>
        </row>
        <row r="3034">
          <cell r="F3034">
            <v>40423</v>
          </cell>
          <cell r="J3034">
            <v>6</v>
          </cell>
        </row>
        <row r="3035">
          <cell r="F3035">
            <v>40423</v>
          </cell>
          <cell r="J3035">
            <v>36.799999999999997</v>
          </cell>
        </row>
        <row r="3036">
          <cell r="F3036">
            <v>40423</v>
          </cell>
          <cell r="J3036">
            <v>21</v>
          </cell>
        </row>
        <row r="3037">
          <cell r="F3037">
            <v>40423</v>
          </cell>
          <cell r="J3037">
            <v>23</v>
          </cell>
        </row>
        <row r="3038">
          <cell r="F3038">
            <v>40423</v>
          </cell>
        </row>
        <row r="3039">
          <cell r="F3039">
            <v>40423</v>
          </cell>
          <cell r="J3039">
            <v>8.1999999999999993</v>
          </cell>
        </row>
        <row r="3040">
          <cell r="F3040">
            <v>40423</v>
          </cell>
          <cell r="J3040">
            <v>10</v>
          </cell>
        </row>
        <row r="3041">
          <cell r="F3041">
            <v>40423</v>
          </cell>
          <cell r="J3041">
            <v>18.8</v>
          </cell>
        </row>
        <row r="3042">
          <cell r="F3042">
            <v>40423</v>
          </cell>
          <cell r="J3042">
            <v>29</v>
          </cell>
        </row>
        <row r="3043">
          <cell r="F3043">
            <v>40423</v>
          </cell>
          <cell r="J3043">
            <v>26</v>
          </cell>
        </row>
        <row r="3044">
          <cell r="F3044">
            <v>40423</v>
          </cell>
        </row>
        <row r="3045">
          <cell r="F3045">
            <v>40424</v>
          </cell>
          <cell r="J3045">
            <v>16</v>
          </cell>
        </row>
        <row r="3046">
          <cell r="F3046">
            <v>40424</v>
          </cell>
          <cell r="J3046">
            <v>17</v>
          </cell>
        </row>
        <row r="3047">
          <cell r="F3047">
            <v>40424</v>
          </cell>
          <cell r="J3047">
            <v>37</v>
          </cell>
        </row>
        <row r="3048">
          <cell r="F3048">
            <v>40424</v>
          </cell>
        </row>
        <row r="3049">
          <cell r="F3049">
            <v>40424</v>
          </cell>
          <cell r="J3049">
            <v>2</v>
          </cell>
        </row>
        <row r="3050">
          <cell r="F3050">
            <v>40424</v>
          </cell>
        </row>
        <row r="3051">
          <cell r="F3051">
            <v>40424</v>
          </cell>
          <cell r="J3051">
            <v>4</v>
          </cell>
        </row>
        <row r="3052">
          <cell r="F3052">
            <v>40424</v>
          </cell>
          <cell r="J3052">
            <v>23</v>
          </cell>
        </row>
        <row r="3053">
          <cell r="F3053">
            <v>40424</v>
          </cell>
          <cell r="J3053">
            <v>4</v>
          </cell>
        </row>
        <row r="3054">
          <cell r="F3054">
            <v>40424</v>
          </cell>
        </row>
        <row r="3055">
          <cell r="F3055">
            <v>40424</v>
          </cell>
          <cell r="J3055">
            <v>35</v>
          </cell>
        </row>
        <row r="3056">
          <cell r="F3056">
            <v>40424</v>
          </cell>
          <cell r="J3056">
            <v>39</v>
          </cell>
        </row>
        <row r="3057">
          <cell r="F3057">
            <v>40424</v>
          </cell>
        </row>
        <row r="3058">
          <cell r="F3058">
            <v>40424</v>
          </cell>
        </row>
        <row r="3059">
          <cell r="F3059">
            <v>40424</v>
          </cell>
          <cell r="J3059">
            <v>38.799999999999997</v>
          </cell>
        </row>
        <row r="3060">
          <cell r="F3060">
            <v>40424</v>
          </cell>
        </row>
        <row r="3061">
          <cell r="F3061">
            <v>40424</v>
          </cell>
          <cell r="J3061">
            <v>31</v>
          </cell>
        </row>
        <row r="3062">
          <cell r="F3062">
            <v>40424</v>
          </cell>
          <cell r="J3062">
            <v>39</v>
          </cell>
        </row>
        <row r="3063">
          <cell r="F3063">
            <v>40424</v>
          </cell>
        </row>
        <row r="3064">
          <cell r="F3064">
            <v>40424</v>
          </cell>
          <cell r="J3064">
            <v>15.2</v>
          </cell>
        </row>
        <row r="3065">
          <cell r="F3065">
            <v>40425</v>
          </cell>
          <cell r="J3065">
            <v>15</v>
          </cell>
        </row>
        <row r="3066">
          <cell r="F3066">
            <v>40425</v>
          </cell>
          <cell r="J3066">
            <v>2</v>
          </cell>
        </row>
        <row r="3067">
          <cell r="F3067">
            <v>40425</v>
          </cell>
          <cell r="J3067">
            <v>62</v>
          </cell>
        </row>
        <row r="3068">
          <cell r="F3068">
            <v>40425</v>
          </cell>
          <cell r="J3068">
            <v>3</v>
          </cell>
        </row>
        <row r="3069">
          <cell r="F3069">
            <v>40425</v>
          </cell>
          <cell r="J3069">
            <v>125</v>
          </cell>
        </row>
        <row r="3070">
          <cell r="F3070">
            <v>40425</v>
          </cell>
        </row>
        <row r="3071">
          <cell r="F3071">
            <v>40425</v>
          </cell>
        </row>
        <row r="3072">
          <cell r="F3072">
            <v>40425</v>
          </cell>
        </row>
        <row r="3073">
          <cell r="F3073">
            <v>40427</v>
          </cell>
          <cell r="J3073">
            <v>28</v>
          </cell>
        </row>
        <row r="3074">
          <cell r="F3074">
            <v>40427</v>
          </cell>
          <cell r="J3074">
            <v>31</v>
          </cell>
        </row>
        <row r="3075">
          <cell r="F3075">
            <v>40427</v>
          </cell>
          <cell r="J3075">
            <v>28</v>
          </cell>
        </row>
        <row r="3076">
          <cell r="F3076">
            <v>40427</v>
          </cell>
        </row>
        <row r="3077">
          <cell r="F3077">
            <v>40427</v>
          </cell>
          <cell r="J3077">
            <v>66</v>
          </cell>
        </row>
        <row r="3078">
          <cell r="F3078">
            <v>40427</v>
          </cell>
          <cell r="J3078">
            <v>75</v>
          </cell>
        </row>
        <row r="3079">
          <cell r="F3079">
            <v>40427</v>
          </cell>
          <cell r="J3079">
            <v>58</v>
          </cell>
        </row>
        <row r="3080">
          <cell r="F3080">
            <v>40427</v>
          </cell>
          <cell r="J3080">
            <v>22</v>
          </cell>
        </row>
        <row r="3081">
          <cell r="F3081">
            <v>40427</v>
          </cell>
        </row>
        <row r="3082">
          <cell r="F3082">
            <v>40427</v>
          </cell>
          <cell r="J3082">
            <v>12</v>
          </cell>
        </row>
        <row r="3083">
          <cell r="F3083">
            <v>40427</v>
          </cell>
          <cell r="J3083">
            <v>31</v>
          </cell>
        </row>
        <row r="3084">
          <cell r="F3084">
            <v>40427</v>
          </cell>
          <cell r="J3084">
            <v>39</v>
          </cell>
        </row>
        <row r="3085">
          <cell r="F3085">
            <v>40427</v>
          </cell>
          <cell r="J3085">
            <v>6.1</v>
          </cell>
        </row>
        <row r="3086">
          <cell r="F3086">
            <v>40427</v>
          </cell>
        </row>
        <row r="3087">
          <cell r="F3087">
            <v>40427</v>
          </cell>
          <cell r="J3087">
            <v>67</v>
          </cell>
        </row>
        <row r="3088">
          <cell r="F3088">
            <v>40427</v>
          </cell>
          <cell r="J3088">
            <v>13</v>
          </cell>
        </row>
        <row r="3089">
          <cell r="F3089">
            <v>40427</v>
          </cell>
          <cell r="J3089">
            <v>11.4</v>
          </cell>
        </row>
        <row r="3090">
          <cell r="F3090">
            <v>40427</v>
          </cell>
          <cell r="J3090">
            <v>42</v>
          </cell>
        </row>
        <row r="3091">
          <cell r="F3091">
            <v>40427</v>
          </cell>
        </row>
        <row r="3092">
          <cell r="F3092">
            <v>40427</v>
          </cell>
          <cell r="J3092">
            <v>2</v>
          </cell>
        </row>
        <row r="3093">
          <cell r="F3093">
            <v>40428</v>
          </cell>
          <cell r="J3093">
            <v>12</v>
          </cell>
        </row>
        <row r="3094">
          <cell r="F3094">
            <v>40428</v>
          </cell>
        </row>
        <row r="3095">
          <cell r="F3095">
            <v>40428</v>
          </cell>
          <cell r="J3095">
            <v>17</v>
          </cell>
        </row>
        <row r="3096">
          <cell r="F3096">
            <v>40428</v>
          </cell>
          <cell r="J3096">
            <v>39</v>
          </cell>
        </row>
        <row r="3097">
          <cell r="F3097">
            <v>40428</v>
          </cell>
        </row>
        <row r="3098">
          <cell r="F3098">
            <v>40428</v>
          </cell>
          <cell r="J3098">
            <v>8</v>
          </cell>
        </row>
        <row r="3099">
          <cell r="F3099">
            <v>40428</v>
          </cell>
          <cell r="J3099">
            <v>37</v>
          </cell>
        </row>
        <row r="3100">
          <cell r="F3100">
            <v>40428</v>
          </cell>
          <cell r="J3100">
            <v>15</v>
          </cell>
        </row>
        <row r="3101">
          <cell r="F3101">
            <v>40428</v>
          </cell>
          <cell r="J3101">
            <v>5</v>
          </cell>
        </row>
        <row r="3102">
          <cell r="F3102">
            <v>40428</v>
          </cell>
          <cell r="J3102">
            <v>16</v>
          </cell>
        </row>
        <row r="3103">
          <cell r="F3103">
            <v>40428</v>
          </cell>
        </row>
        <row r="3104">
          <cell r="F3104">
            <v>40428</v>
          </cell>
          <cell r="J3104">
            <v>2.6</v>
          </cell>
        </row>
        <row r="3105">
          <cell r="F3105">
            <v>40428</v>
          </cell>
          <cell r="J3105">
            <v>4</v>
          </cell>
        </row>
        <row r="3106">
          <cell r="F3106">
            <v>40428</v>
          </cell>
          <cell r="J3106">
            <v>30</v>
          </cell>
        </row>
        <row r="3107">
          <cell r="F3107">
            <v>40428</v>
          </cell>
          <cell r="J3107">
            <v>24.1</v>
          </cell>
        </row>
        <row r="3108">
          <cell r="F3108">
            <v>40428</v>
          </cell>
          <cell r="J3108">
            <v>3</v>
          </cell>
        </row>
        <row r="3109">
          <cell r="F3109">
            <v>40428</v>
          </cell>
          <cell r="J3109">
            <v>28.5</v>
          </cell>
        </row>
        <row r="3110">
          <cell r="F3110">
            <v>40429</v>
          </cell>
          <cell r="J3110">
            <v>15</v>
          </cell>
        </row>
        <row r="3111">
          <cell r="F3111">
            <v>40429</v>
          </cell>
          <cell r="J3111">
            <v>19</v>
          </cell>
        </row>
        <row r="3112">
          <cell r="F3112">
            <v>40429</v>
          </cell>
        </row>
        <row r="3113">
          <cell r="F3113">
            <v>40429</v>
          </cell>
          <cell r="J3113">
            <v>2</v>
          </cell>
        </row>
        <row r="3114">
          <cell r="F3114">
            <v>40429</v>
          </cell>
          <cell r="J3114">
            <v>26</v>
          </cell>
        </row>
        <row r="3115">
          <cell r="F3115">
            <v>40429</v>
          </cell>
        </row>
        <row r="3116">
          <cell r="F3116">
            <v>40429</v>
          </cell>
          <cell r="J3116">
            <v>2</v>
          </cell>
        </row>
        <row r="3117">
          <cell r="F3117">
            <v>40429</v>
          </cell>
          <cell r="J3117">
            <v>60</v>
          </cell>
        </row>
        <row r="3118">
          <cell r="F3118">
            <v>40429</v>
          </cell>
          <cell r="J3118">
            <v>12</v>
          </cell>
        </row>
        <row r="3119">
          <cell r="F3119">
            <v>40429</v>
          </cell>
        </row>
        <row r="3120">
          <cell r="F3120">
            <v>40429</v>
          </cell>
          <cell r="J3120">
            <v>18</v>
          </cell>
        </row>
        <row r="3121">
          <cell r="F3121">
            <v>40429</v>
          </cell>
          <cell r="J3121">
            <v>40</v>
          </cell>
        </row>
        <row r="3122">
          <cell r="F3122">
            <v>40429</v>
          </cell>
          <cell r="J3122">
            <v>74</v>
          </cell>
        </row>
        <row r="3123">
          <cell r="F3123">
            <v>40429</v>
          </cell>
          <cell r="J3123">
            <v>30</v>
          </cell>
        </row>
        <row r="3124">
          <cell r="F3124">
            <v>40429</v>
          </cell>
        </row>
        <row r="3125">
          <cell r="F3125">
            <v>40429</v>
          </cell>
          <cell r="J3125">
            <v>17</v>
          </cell>
        </row>
        <row r="3126">
          <cell r="F3126">
            <v>40429</v>
          </cell>
          <cell r="J3126">
            <v>5.2</v>
          </cell>
        </row>
        <row r="3127">
          <cell r="F3127">
            <v>40429</v>
          </cell>
        </row>
        <row r="3128">
          <cell r="F3128">
            <v>40429</v>
          </cell>
          <cell r="J3128">
            <v>28</v>
          </cell>
        </row>
        <row r="3129">
          <cell r="F3129">
            <v>40429</v>
          </cell>
          <cell r="J3129">
            <v>32</v>
          </cell>
        </row>
        <row r="3130">
          <cell r="F3130">
            <v>40429</v>
          </cell>
          <cell r="J3130">
            <v>8</v>
          </cell>
        </row>
        <row r="3131">
          <cell r="F3131">
            <v>40430</v>
          </cell>
          <cell r="J3131">
            <v>12</v>
          </cell>
        </row>
        <row r="3132">
          <cell r="F3132">
            <v>40430</v>
          </cell>
          <cell r="J3132">
            <v>17</v>
          </cell>
        </row>
        <row r="3133">
          <cell r="F3133">
            <v>40430</v>
          </cell>
          <cell r="J3133">
            <v>9</v>
          </cell>
        </row>
        <row r="3134">
          <cell r="F3134">
            <v>40430</v>
          </cell>
        </row>
        <row r="3135">
          <cell r="F3135">
            <v>40430</v>
          </cell>
        </row>
        <row r="3136">
          <cell r="F3136">
            <v>40430</v>
          </cell>
          <cell r="J3136">
            <v>13</v>
          </cell>
        </row>
        <row r="3137">
          <cell r="F3137">
            <v>40430</v>
          </cell>
          <cell r="J3137">
            <v>13</v>
          </cell>
        </row>
        <row r="3138">
          <cell r="F3138">
            <v>40430</v>
          </cell>
          <cell r="J3138">
            <v>17</v>
          </cell>
        </row>
        <row r="3139">
          <cell r="F3139">
            <v>40430</v>
          </cell>
          <cell r="J3139">
            <v>38</v>
          </cell>
        </row>
        <row r="3140">
          <cell r="F3140">
            <v>40430</v>
          </cell>
          <cell r="J3140">
            <v>76</v>
          </cell>
        </row>
        <row r="3141">
          <cell r="F3141">
            <v>40430</v>
          </cell>
          <cell r="J3141">
            <v>20</v>
          </cell>
        </row>
        <row r="3142">
          <cell r="F3142">
            <v>40430</v>
          </cell>
          <cell r="J3142">
            <v>13</v>
          </cell>
        </row>
        <row r="3143">
          <cell r="F3143">
            <v>40430</v>
          </cell>
          <cell r="J3143">
            <v>40.1</v>
          </cell>
        </row>
        <row r="3144">
          <cell r="F3144">
            <v>40430</v>
          </cell>
        </row>
        <row r="3145">
          <cell r="F3145">
            <v>40430</v>
          </cell>
        </row>
        <row r="3146">
          <cell r="F3146">
            <v>40430</v>
          </cell>
        </row>
        <row r="3147">
          <cell r="F3147">
            <v>40430</v>
          </cell>
          <cell r="J3147">
            <v>3</v>
          </cell>
        </row>
        <row r="3148">
          <cell r="F3148">
            <v>40431</v>
          </cell>
          <cell r="J3148">
            <v>17</v>
          </cell>
        </row>
        <row r="3149">
          <cell r="F3149">
            <v>40431</v>
          </cell>
          <cell r="J3149">
            <v>30</v>
          </cell>
        </row>
        <row r="3150">
          <cell r="F3150">
            <v>40431</v>
          </cell>
          <cell r="J3150">
            <v>22</v>
          </cell>
        </row>
        <row r="3151">
          <cell r="F3151">
            <v>40431</v>
          </cell>
          <cell r="J3151">
            <v>12</v>
          </cell>
        </row>
        <row r="3152">
          <cell r="F3152">
            <v>40431</v>
          </cell>
        </row>
        <row r="3153">
          <cell r="F3153">
            <v>40431</v>
          </cell>
          <cell r="J3153">
            <v>4</v>
          </cell>
        </row>
        <row r="3154">
          <cell r="F3154">
            <v>40431</v>
          </cell>
          <cell r="J3154">
            <v>52</v>
          </cell>
        </row>
        <row r="3155">
          <cell r="F3155">
            <v>40431</v>
          </cell>
          <cell r="J3155">
            <v>25</v>
          </cell>
        </row>
        <row r="3156">
          <cell r="F3156">
            <v>40431</v>
          </cell>
        </row>
        <row r="3157">
          <cell r="F3157">
            <v>40431</v>
          </cell>
          <cell r="J3157">
            <v>26</v>
          </cell>
        </row>
        <row r="3158">
          <cell r="F3158">
            <v>40431</v>
          </cell>
          <cell r="J3158">
            <v>2.2999999999999998</v>
          </cell>
        </row>
        <row r="3159">
          <cell r="F3159">
            <v>40431</v>
          </cell>
          <cell r="J3159">
            <v>18</v>
          </cell>
        </row>
        <row r="3160">
          <cell r="F3160">
            <v>40431</v>
          </cell>
          <cell r="J3160">
            <v>20</v>
          </cell>
        </row>
        <row r="3161">
          <cell r="F3161">
            <v>40431</v>
          </cell>
        </row>
        <row r="3162">
          <cell r="F3162">
            <v>40431</v>
          </cell>
        </row>
        <row r="3163">
          <cell r="F3163">
            <v>40431</v>
          </cell>
          <cell r="J3163">
            <v>2</v>
          </cell>
        </row>
        <row r="3164">
          <cell r="F3164">
            <v>40432</v>
          </cell>
          <cell r="J3164">
            <v>10</v>
          </cell>
        </row>
        <row r="3165">
          <cell r="F3165">
            <v>40432</v>
          </cell>
          <cell r="J3165">
            <v>12</v>
          </cell>
        </row>
        <row r="3166">
          <cell r="F3166">
            <v>40432</v>
          </cell>
          <cell r="J3166">
            <v>26</v>
          </cell>
        </row>
        <row r="3167">
          <cell r="F3167">
            <v>40432</v>
          </cell>
          <cell r="J3167">
            <v>3</v>
          </cell>
        </row>
        <row r="3168">
          <cell r="F3168">
            <v>40432</v>
          </cell>
          <cell r="J3168">
            <v>26</v>
          </cell>
        </row>
        <row r="3169">
          <cell r="F3169">
            <v>40434</v>
          </cell>
          <cell r="J3169">
            <v>35</v>
          </cell>
        </row>
        <row r="3170">
          <cell r="F3170">
            <v>40434</v>
          </cell>
          <cell r="J3170">
            <v>14</v>
          </cell>
        </row>
        <row r="3171">
          <cell r="F3171">
            <v>40434</v>
          </cell>
          <cell r="J3171">
            <v>26</v>
          </cell>
        </row>
        <row r="3172">
          <cell r="F3172">
            <v>40434</v>
          </cell>
          <cell r="J3172">
            <v>39</v>
          </cell>
        </row>
        <row r="3173">
          <cell r="F3173">
            <v>40434</v>
          </cell>
          <cell r="J3173">
            <v>32</v>
          </cell>
        </row>
        <row r="3174">
          <cell r="F3174">
            <v>40434</v>
          </cell>
          <cell r="J3174">
            <v>4</v>
          </cell>
        </row>
        <row r="3175">
          <cell r="F3175">
            <v>40434</v>
          </cell>
          <cell r="J3175">
            <v>22</v>
          </cell>
        </row>
        <row r="3176">
          <cell r="F3176">
            <v>40434</v>
          </cell>
        </row>
        <row r="3177">
          <cell r="F3177">
            <v>40434</v>
          </cell>
          <cell r="J3177">
            <v>13</v>
          </cell>
        </row>
        <row r="3178">
          <cell r="F3178">
            <v>40434</v>
          </cell>
          <cell r="J3178">
            <v>3.1</v>
          </cell>
        </row>
        <row r="3179">
          <cell r="F3179">
            <v>40434</v>
          </cell>
          <cell r="J3179">
            <v>5</v>
          </cell>
        </row>
        <row r="3180">
          <cell r="F3180">
            <v>40434</v>
          </cell>
          <cell r="J3180">
            <v>13.8</v>
          </cell>
        </row>
        <row r="3181">
          <cell r="F3181">
            <v>40434</v>
          </cell>
        </row>
        <row r="3182">
          <cell r="F3182">
            <v>40434</v>
          </cell>
          <cell r="J3182">
            <v>30</v>
          </cell>
        </row>
        <row r="3183">
          <cell r="F3183">
            <v>40434</v>
          </cell>
          <cell r="J3183">
            <v>25.3</v>
          </cell>
        </row>
        <row r="3184">
          <cell r="F3184">
            <v>40434</v>
          </cell>
        </row>
        <row r="3185">
          <cell r="F3185">
            <v>40434</v>
          </cell>
        </row>
        <row r="3186">
          <cell r="F3186">
            <v>40435</v>
          </cell>
          <cell r="J3186">
            <v>14</v>
          </cell>
        </row>
        <row r="3187">
          <cell r="F3187">
            <v>40435</v>
          </cell>
          <cell r="J3187">
            <v>131</v>
          </cell>
        </row>
        <row r="3188">
          <cell r="F3188">
            <v>40435</v>
          </cell>
          <cell r="J3188">
            <v>12</v>
          </cell>
        </row>
        <row r="3189">
          <cell r="F3189">
            <v>40435</v>
          </cell>
          <cell r="J3189">
            <v>3</v>
          </cell>
        </row>
        <row r="3190">
          <cell r="F3190">
            <v>40435</v>
          </cell>
          <cell r="J3190">
            <v>2</v>
          </cell>
        </row>
        <row r="3191">
          <cell r="F3191">
            <v>40435</v>
          </cell>
          <cell r="J3191">
            <v>8</v>
          </cell>
        </row>
        <row r="3192">
          <cell r="F3192">
            <v>40435</v>
          </cell>
          <cell r="J3192">
            <v>48</v>
          </cell>
        </row>
        <row r="3193">
          <cell r="F3193">
            <v>40435</v>
          </cell>
        </row>
        <row r="3194">
          <cell r="F3194">
            <v>40435</v>
          </cell>
        </row>
        <row r="3195">
          <cell r="F3195">
            <v>40435</v>
          </cell>
          <cell r="J3195">
            <v>9.5</v>
          </cell>
        </row>
        <row r="3196">
          <cell r="F3196">
            <v>40435</v>
          </cell>
          <cell r="J3196">
            <v>26.4</v>
          </cell>
        </row>
        <row r="3197">
          <cell r="F3197">
            <v>40435</v>
          </cell>
        </row>
        <row r="3198">
          <cell r="F3198">
            <v>40435</v>
          </cell>
          <cell r="J3198">
            <v>6</v>
          </cell>
        </row>
        <row r="3199">
          <cell r="F3199">
            <v>40435</v>
          </cell>
        </row>
        <row r="3200">
          <cell r="F3200">
            <v>40435</v>
          </cell>
          <cell r="J3200">
            <v>3</v>
          </cell>
        </row>
        <row r="3201">
          <cell r="F3201">
            <v>40435</v>
          </cell>
        </row>
        <row r="3202">
          <cell r="F3202">
            <v>40435</v>
          </cell>
        </row>
        <row r="3203">
          <cell r="F3203">
            <v>40435</v>
          </cell>
        </row>
        <row r="3204">
          <cell r="F3204">
            <v>40435</v>
          </cell>
        </row>
        <row r="3205">
          <cell r="F3205">
            <v>40437</v>
          </cell>
        </row>
        <row r="3206">
          <cell r="F3206">
            <v>40437</v>
          </cell>
        </row>
        <row r="3207">
          <cell r="F3207">
            <v>40437</v>
          </cell>
        </row>
        <row r="3208">
          <cell r="F3208">
            <v>40437</v>
          </cell>
          <cell r="J3208">
            <v>75</v>
          </cell>
        </row>
        <row r="3209">
          <cell r="F3209">
            <v>40437</v>
          </cell>
          <cell r="J3209">
            <v>26.6</v>
          </cell>
        </row>
        <row r="3210">
          <cell r="F3210">
            <v>40437</v>
          </cell>
          <cell r="J3210">
            <v>10</v>
          </cell>
        </row>
        <row r="3211">
          <cell r="F3211">
            <v>40437</v>
          </cell>
          <cell r="J3211">
            <v>10</v>
          </cell>
        </row>
        <row r="3212">
          <cell r="F3212">
            <v>40437</v>
          </cell>
          <cell r="J3212">
            <v>14</v>
          </cell>
        </row>
        <row r="3213">
          <cell r="F3213">
            <v>40437</v>
          </cell>
          <cell r="J3213">
            <v>14</v>
          </cell>
        </row>
        <row r="3214">
          <cell r="F3214">
            <v>40437</v>
          </cell>
          <cell r="J3214">
            <v>10</v>
          </cell>
        </row>
        <row r="3215">
          <cell r="F3215">
            <v>40437</v>
          </cell>
        </row>
        <row r="3216">
          <cell r="F3216">
            <v>40437</v>
          </cell>
          <cell r="J3216">
            <v>12.3</v>
          </cell>
        </row>
        <row r="3217">
          <cell r="F3217">
            <v>40437</v>
          </cell>
          <cell r="J3217">
            <v>6.6</v>
          </cell>
        </row>
        <row r="3218">
          <cell r="F3218">
            <v>40438</v>
          </cell>
        </row>
        <row r="3219">
          <cell r="F3219">
            <v>40438</v>
          </cell>
          <cell r="J3219">
            <v>38</v>
          </cell>
        </row>
        <row r="3220">
          <cell r="F3220">
            <v>40438</v>
          </cell>
          <cell r="J3220">
            <v>62</v>
          </cell>
        </row>
        <row r="3221">
          <cell r="F3221">
            <v>40438</v>
          </cell>
        </row>
        <row r="3222">
          <cell r="F3222">
            <v>40438</v>
          </cell>
        </row>
        <row r="3223">
          <cell r="F3223">
            <v>40438</v>
          </cell>
          <cell r="J3223">
            <v>19</v>
          </cell>
        </row>
        <row r="3224">
          <cell r="F3224">
            <v>40438</v>
          </cell>
          <cell r="J3224">
            <v>10</v>
          </cell>
        </row>
        <row r="3225">
          <cell r="F3225">
            <v>40438</v>
          </cell>
          <cell r="J3225">
            <v>14</v>
          </cell>
        </row>
        <row r="3226">
          <cell r="F3226">
            <v>40438</v>
          </cell>
          <cell r="J3226">
            <v>27</v>
          </cell>
        </row>
        <row r="3227">
          <cell r="F3227">
            <v>40438</v>
          </cell>
          <cell r="J3227">
            <v>12.2</v>
          </cell>
        </row>
        <row r="3228">
          <cell r="F3228">
            <v>40438</v>
          </cell>
        </row>
        <row r="3229">
          <cell r="F3229">
            <v>40438</v>
          </cell>
        </row>
        <row r="3230">
          <cell r="F3230">
            <v>40438</v>
          </cell>
        </row>
        <row r="3231">
          <cell r="F3231">
            <v>40438</v>
          </cell>
          <cell r="J3231">
            <v>6</v>
          </cell>
        </row>
        <row r="3232">
          <cell r="F3232">
            <v>40438</v>
          </cell>
          <cell r="J3232">
            <v>21</v>
          </cell>
        </row>
        <row r="3233">
          <cell r="F3233">
            <v>40438</v>
          </cell>
        </row>
        <row r="3234">
          <cell r="F3234">
            <v>40438</v>
          </cell>
          <cell r="J3234">
            <v>12</v>
          </cell>
        </row>
        <row r="3235">
          <cell r="F3235">
            <v>40438</v>
          </cell>
          <cell r="J3235">
            <v>16.600000000000001</v>
          </cell>
        </row>
        <row r="3236">
          <cell r="F3236">
            <v>40439</v>
          </cell>
        </row>
        <row r="3237">
          <cell r="F3237">
            <v>40439</v>
          </cell>
          <cell r="J3237">
            <v>25</v>
          </cell>
        </row>
        <row r="3238">
          <cell r="F3238">
            <v>40439</v>
          </cell>
          <cell r="J3238">
            <v>18</v>
          </cell>
        </row>
        <row r="3239">
          <cell r="F3239">
            <v>40439</v>
          </cell>
        </row>
        <row r="3240">
          <cell r="F3240">
            <v>40439</v>
          </cell>
        </row>
        <row r="3241">
          <cell r="F3241">
            <v>40439</v>
          </cell>
          <cell r="J3241">
            <v>21</v>
          </cell>
        </row>
        <row r="3242">
          <cell r="F3242">
            <v>40441</v>
          </cell>
          <cell r="J3242">
            <v>21</v>
          </cell>
        </row>
        <row r="3243">
          <cell r="F3243">
            <v>40441</v>
          </cell>
          <cell r="J3243">
            <v>20</v>
          </cell>
        </row>
        <row r="3244">
          <cell r="F3244">
            <v>40441</v>
          </cell>
          <cell r="J3244">
            <v>31</v>
          </cell>
        </row>
        <row r="3245">
          <cell r="F3245">
            <v>40441</v>
          </cell>
          <cell r="J3245">
            <v>23</v>
          </cell>
        </row>
        <row r="3246">
          <cell r="F3246">
            <v>40441</v>
          </cell>
          <cell r="J3246">
            <v>31</v>
          </cell>
        </row>
        <row r="3247">
          <cell r="F3247">
            <v>40441</v>
          </cell>
          <cell r="J3247">
            <v>8</v>
          </cell>
        </row>
        <row r="3248">
          <cell r="F3248">
            <v>40441</v>
          </cell>
        </row>
        <row r="3249">
          <cell r="F3249">
            <v>40441</v>
          </cell>
        </row>
        <row r="3250">
          <cell r="F3250">
            <v>40441</v>
          </cell>
          <cell r="J3250">
            <v>6</v>
          </cell>
        </row>
        <row r="3251">
          <cell r="F3251">
            <v>40441</v>
          </cell>
          <cell r="J3251">
            <v>5</v>
          </cell>
        </row>
        <row r="3252">
          <cell r="F3252">
            <v>40441</v>
          </cell>
        </row>
        <row r="3253">
          <cell r="F3253">
            <v>40441</v>
          </cell>
          <cell r="J3253">
            <v>2.6</v>
          </cell>
        </row>
        <row r="3254">
          <cell r="F3254">
            <v>40441</v>
          </cell>
        </row>
        <row r="3255">
          <cell r="F3255">
            <v>40441</v>
          </cell>
          <cell r="J3255">
            <v>12</v>
          </cell>
        </row>
        <row r="3256">
          <cell r="F3256">
            <v>40441</v>
          </cell>
          <cell r="J3256">
            <v>24</v>
          </cell>
        </row>
        <row r="3257">
          <cell r="F3257">
            <v>40441</v>
          </cell>
          <cell r="J3257">
            <v>23</v>
          </cell>
        </row>
        <row r="3258">
          <cell r="F3258">
            <v>40441</v>
          </cell>
        </row>
        <row r="3259">
          <cell r="F3259">
            <v>40441</v>
          </cell>
        </row>
        <row r="3260">
          <cell r="F3260">
            <v>40442</v>
          </cell>
          <cell r="J3260">
            <v>4</v>
          </cell>
        </row>
        <row r="3261">
          <cell r="F3261">
            <v>40442</v>
          </cell>
          <cell r="J3261">
            <v>2</v>
          </cell>
        </row>
        <row r="3262">
          <cell r="F3262">
            <v>40442</v>
          </cell>
        </row>
        <row r="3263">
          <cell r="F3263">
            <v>40442</v>
          </cell>
          <cell r="J3263">
            <v>5</v>
          </cell>
        </row>
        <row r="3264">
          <cell r="F3264">
            <v>40442</v>
          </cell>
          <cell r="J3264">
            <v>1</v>
          </cell>
        </row>
        <row r="3265">
          <cell r="F3265">
            <v>40442</v>
          </cell>
          <cell r="J3265">
            <v>1</v>
          </cell>
        </row>
        <row r="3266">
          <cell r="F3266">
            <v>40442</v>
          </cell>
          <cell r="J3266">
            <v>4</v>
          </cell>
        </row>
        <row r="3267">
          <cell r="F3267">
            <v>40442</v>
          </cell>
          <cell r="J3267">
            <v>38</v>
          </cell>
        </row>
        <row r="3268">
          <cell r="F3268">
            <v>40442</v>
          </cell>
          <cell r="J3268">
            <v>9</v>
          </cell>
        </row>
        <row r="3269">
          <cell r="F3269">
            <v>40442</v>
          </cell>
          <cell r="J3269">
            <v>12.2</v>
          </cell>
        </row>
        <row r="3270">
          <cell r="F3270">
            <v>40442</v>
          </cell>
          <cell r="J3270">
            <v>7.5</v>
          </cell>
        </row>
        <row r="3271">
          <cell r="F3271">
            <v>40442</v>
          </cell>
          <cell r="J3271">
            <v>21</v>
          </cell>
        </row>
        <row r="3272">
          <cell r="F3272">
            <v>40442</v>
          </cell>
          <cell r="J3272">
            <v>27</v>
          </cell>
        </row>
        <row r="3273">
          <cell r="F3273">
            <v>40442</v>
          </cell>
        </row>
        <row r="3274">
          <cell r="F3274">
            <v>40442</v>
          </cell>
          <cell r="J3274">
            <v>2</v>
          </cell>
        </row>
        <row r="3275">
          <cell r="F3275">
            <v>40443</v>
          </cell>
          <cell r="J3275">
            <v>2</v>
          </cell>
        </row>
        <row r="3276">
          <cell r="F3276">
            <v>40443</v>
          </cell>
          <cell r="J3276">
            <v>17</v>
          </cell>
        </row>
        <row r="3277">
          <cell r="F3277">
            <v>40443</v>
          </cell>
          <cell r="J3277">
            <v>5</v>
          </cell>
        </row>
        <row r="3278">
          <cell r="F3278">
            <v>40443</v>
          </cell>
          <cell r="J3278">
            <v>52</v>
          </cell>
        </row>
        <row r="3279">
          <cell r="F3279">
            <v>40443</v>
          </cell>
          <cell r="J3279">
            <v>28</v>
          </cell>
        </row>
        <row r="3280">
          <cell r="F3280">
            <v>40443</v>
          </cell>
          <cell r="J3280">
            <v>22</v>
          </cell>
        </row>
        <row r="3281">
          <cell r="F3281">
            <v>40443</v>
          </cell>
          <cell r="J3281">
            <v>33</v>
          </cell>
        </row>
        <row r="3282">
          <cell r="F3282">
            <v>40443</v>
          </cell>
          <cell r="J3282">
            <v>17</v>
          </cell>
        </row>
        <row r="3283">
          <cell r="F3283">
            <v>40443</v>
          </cell>
          <cell r="J3283">
            <v>7</v>
          </cell>
        </row>
        <row r="3284">
          <cell r="F3284">
            <v>40443</v>
          </cell>
          <cell r="J3284">
            <v>1.4</v>
          </cell>
        </row>
        <row r="3285">
          <cell r="F3285">
            <v>40443</v>
          </cell>
        </row>
        <row r="3286">
          <cell r="F3286">
            <v>40443</v>
          </cell>
          <cell r="J3286">
            <v>13.06</v>
          </cell>
        </row>
        <row r="3287">
          <cell r="F3287">
            <v>40443</v>
          </cell>
        </row>
        <row r="3288">
          <cell r="F3288">
            <v>40443</v>
          </cell>
          <cell r="J3288">
            <v>29</v>
          </cell>
        </row>
        <row r="3289">
          <cell r="F3289">
            <v>40443</v>
          </cell>
        </row>
        <row r="3290">
          <cell r="F3290">
            <v>40443</v>
          </cell>
        </row>
        <row r="3291">
          <cell r="F3291">
            <v>40443</v>
          </cell>
          <cell r="J3291">
            <v>7</v>
          </cell>
        </row>
        <row r="3292">
          <cell r="F3292">
            <v>40443</v>
          </cell>
        </row>
        <row r="3293">
          <cell r="F3293">
            <v>40444</v>
          </cell>
          <cell r="J3293">
            <v>32</v>
          </cell>
        </row>
        <row r="3294">
          <cell r="F3294">
            <v>40444</v>
          </cell>
        </row>
        <row r="3295">
          <cell r="F3295">
            <v>40444</v>
          </cell>
        </row>
        <row r="3296">
          <cell r="F3296">
            <v>40444</v>
          </cell>
          <cell r="J3296">
            <v>3</v>
          </cell>
        </row>
        <row r="3297">
          <cell r="F3297">
            <v>40444</v>
          </cell>
          <cell r="J3297">
            <v>1</v>
          </cell>
        </row>
        <row r="3298">
          <cell r="F3298">
            <v>40444</v>
          </cell>
          <cell r="J3298">
            <v>20</v>
          </cell>
        </row>
        <row r="3299">
          <cell r="F3299">
            <v>40444</v>
          </cell>
          <cell r="J3299">
            <v>15</v>
          </cell>
        </row>
        <row r="3300">
          <cell r="F3300">
            <v>40444</v>
          </cell>
          <cell r="J3300">
            <v>58</v>
          </cell>
        </row>
        <row r="3301">
          <cell r="F3301">
            <v>40444</v>
          </cell>
        </row>
        <row r="3302">
          <cell r="F3302">
            <v>40444</v>
          </cell>
          <cell r="J3302">
            <v>29</v>
          </cell>
        </row>
        <row r="3303">
          <cell r="F3303">
            <v>40444</v>
          </cell>
          <cell r="J3303">
            <v>22</v>
          </cell>
        </row>
        <row r="3304">
          <cell r="F3304">
            <v>40444</v>
          </cell>
          <cell r="J3304">
            <v>18</v>
          </cell>
        </row>
        <row r="3305">
          <cell r="F3305">
            <v>40444</v>
          </cell>
        </row>
        <row r="3306">
          <cell r="F3306">
            <v>40444</v>
          </cell>
          <cell r="J3306">
            <v>6</v>
          </cell>
        </row>
        <row r="3307">
          <cell r="F3307">
            <v>40444</v>
          </cell>
          <cell r="J3307">
            <v>46</v>
          </cell>
        </row>
        <row r="3308">
          <cell r="F3308">
            <v>40444</v>
          </cell>
          <cell r="J3308">
            <v>12</v>
          </cell>
        </row>
        <row r="3309">
          <cell r="F3309">
            <v>40445</v>
          </cell>
          <cell r="J3309">
            <v>8</v>
          </cell>
        </row>
        <row r="3310">
          <cell r="F3310">
            <v>40445</v>
          </cell>
          <cell r="J3310">
            <v>13</v>
          </cell>
        </row>
        <row r="3311">
          <cell r="F3311">
            <v>40445</v>
          </cell>
          <cell r="J3311">
            <v>11</v>
          </cell>
        </row>
        <row r="3312">
          <cell r="F3312">
            <v>40445</v>
          </cell>
          <cell r="J3312">
            <v>50</v>
          </cell>
        </row>
        <row r="3313">
          <cell r="F3313">
            <v>40445</v>
          </cell>
        </row>
        <row r="3314">
          <cell r="F3314">
            <v>40445</v>
          </cell>
          <cell r="J3314">
            <v>27</v>
          </cell>
        </row>
        <row r="3315">
          <cell r="F3315">
            <v>40445</v>
          </cell>
        </row>
        <row r="3316">
          <cell r="F3316">
            <v>40445</v>
          </cell>
        </row>
        <row r="3317">
          <cell r="F3317">
            <v>40445</v>
          </cell>
        </row>
        <row r="3318">
          <cell r="F3318">
            <v>40445</v>
          </cell>
          <cell r="J3318">
            <v>38</v>
          </cell>
        </row>
        <row r="3319">
          <cell r="F3319">
            <v>40445</v>
          </cell>
        </row>
        <row r="3320">
          <cell r="F3320">
            <v>40445</v>
          </cell>
          <cell r="J3320">
            <v>20</v>
          </cell>
        </row>
        <row r="3321">
          <cell r="F3321">
            <v>40445</v>
          </cell>
          <cell r="J3321">
            <v>10</v>
          </cell>
        </row>
        <row r="3322">
          <cell r="F3322">
            <v>40445</v>
          </cell>
        </row>
        <row r="3323">
          <cell r="F3323">
            <v>40445</v>
          </cell>
          <cell r="J3323">
            <v>42</v>
          </cell>
        </row>
        <row r="3324">
          <cell r="F3324">
            <v>40445</v>
          </cell>
        </row>
        <row r="3325">
          <cell r="F3325">
            <v>40445</v>
          </cell>
          <cell r="J3325">
            <v>44</v>
          </cell>
        </row>
        <row r="3326">
          <cell r="F3326">
            <v>40445</v>
          </cell>
          <cell r="J3326">
            <v>24</v>
          </cell>
        </row>
        <row r="3327">
          <cell r="F3327">
            <v>40445</v>
          </cell>
          <cell r="J3327">
            <v>24</v>
          </cell>
        </row>
        <row r="3328">
          <cell r="F3328">
            <v>40445</v>
          </cell>
        </row>
        <row r="3329">
          <cell r="F3329">
            <v>40445</v>
          </cell>
          <cell r="J3329">
            <v>23</v>
          </cell>
        </row>
        <row r="3330">
          <cell r="F3330">
            <v>40445</v>
          </cell>
        </row>
        <row r="3331">
          <cell r="F3331">
            <v>40446</v>
          </cell>
          <cell r="J3331">
            <v>7</v>
          </cell>
        </row>
        <row r="3332">
          <cell r="F3332">
            <v>40446</v>
          </cell>
          <cell r="J3332">
            <v>21</v>
          </cell>
        </row>
        <row r="3333">
          <cell r="F3333">
            <v>40446</v>
          </cell>
          <cell r="J3333">
            <v>28</v>
          </cell>
        </row>
        <row r="3334">
          <cell r="F3334">
            <v>40446</v>
          </cell>
        </row>
        <row r="3335">
          <cell r="F3335">
            <v>40446</v>
          </cell>
          <cell r="J3335">
            <v>2</v>
          </cell>
        </row>
        <row r="3336">
          <cell r="F3336">
            <v>40446</v>
          </cell>
          <cell r="J3336">
            <v>8</v>
          </cell>
        </row>
        <row r="3337">
          <cell r="F3337">
            <v>40446</v>
          </cell>
        </row>
        <row r="3338">
          <cell r="F3338">
            <v>40446</v>
          </cell>
        </row>
        <row r="3339">
          <cell r="F3339">
            <v>40446</v>
          </cell>
        </row>
        <row r="3340">
          <cell r="F3340">
            <v>40446</v>
          </cell>
        </row>
        <row r="3341">
          <cell r="F3341">
            <v>40448</v>
          </cell>
          <cell r="J3341">
            <v>30</v>
          </cell>
        </row>
        <row r="3342">
          <cell r="F3342">
            <v>40448</v>
          </cell>
          <cell r="J3342">
            <v>38</v>
          </cell>
        </row>
        <row r="3343">
          <cell r="F3343">
            <v>40448</v>
          </cell>
          <cell r="J3343">
            <v>26</v>
          </cell>
        </row>
        <row r="3344">
          <cell r="F3344">
            <v>40448</v>
          </cell>
          <cell r="J3344">
            <v>62</v>
          </cell>
        </row>
        <row r="3345">
          <cell r="F3345">
            <v>40448</v>
          </cell>
        </row>
        <row r="3346">
          <cell r="F3346">
            <v>40448</v>
          </cell>
          <cell r="J3346">
            <v>34</v>
          </cell>
        </row>
        <row r="3347">
          <cell r="F3347">
            <v>40448</v>
          </cell>
        </row>
        <row r="3348">
          <cell r="F3348">
            <v>40448</v>
          </cell>
          <cell r="J3348">
            <v>44</v>
          </cell>
        </row>
        <row r="3349">
          <cell r="F3349">
            <v>40448</v>
          </cell>
          <cell r="J3349">
            <v>1.6</v>
          </cell>
        </row>
        <row r="3350">
          <cell r="F3350">
            <v>40448</v>
          </cell>
        </row>
        <row r="3351">
          <cell r="F3351">
            <v>40448</v>
          </cell>
          <cell r="J3351">
            <v>3</v>
          </cell>
        </row>
        <row r="3352">
          <cell r="F3352">
            <v>40448</v>
          </cell>
          <cell r="J3352">
            <v>120</v>
          </cell>
        </row>
        <row r="3353">
          <cell r="F3353">
            <v>40448</v>
          </cell>
        </row>
        <row r="3354">
          <cell r="F3354">
            <v>40448</v>
          </cell>
          <cell r="J3354">
            <v>3</v>
          </cell>
        </row>
        <row r="3355">
          <cell r="F3355">
            <v>40448</v>
          </cell>
        </row>
        <row r="3356">
          <cell r="F3356">
            <v>40448</v>
          </cell>
          <cell r="J3356">
            <v>37</v>
          </cell>
        </row>
        <row r="3357">
          <cell r="F3357">
            <v>40448</v>
          </cell>
          <cell r="J3357">
            <v>32.6</v>
          </cell>
        </row>
        <row r="3358">
          <cell r="F3358">
            <v>40448</v>
          </cell>
          <cell r="J3358">
            <v>50</v>
          </cell>
        </row>
        <row r="3359">
          <cell r="F3359">
            <v>40449</v>
          </cell>
          <cell r="J3359">
            <v>8</v>
          </cell>
        </row>
        <row r="3360">
          <cell r="F3360">
            <v>40449</v>
          </cell>
          <cell r="J3360">
            <v>9</v>
          </cell>
        </row>
        <row r="3361">
          <cell r="F3361">
            <v>40449</v>
          </cell>
          <cell r="J3361">
            <v>26</v>
          </cell>
        </row>
        <row r="3362">
          <cell r="F3362">
            <v>40449</v>
          </cell>
          <cell r="J3362">
            <v>41</v>
          </cell>
        </row>
        <row r="3363">
          <cell r="F3363">
            <v>40449</v>
          </cell>
          <cell r="J3363">
            <v>25</v>
          </cell>
        </row>
        <row r="3364">
          <cell r="F3364">
            <v>40449</v>
          </cell>
          <cell r="J3364">
            <v>1.8</v>
          </cell>
        </row>
        <row r="3365">
          <cell r="F3365">
            <v>40449</v>
          </cell>
          <cell r="J3365">
            <v>12</v>
          </cell>
        </row>
        <row r="3366">
          <cell r="F3366">
            <v>40449</v>
          </cell>
        </row>
        <row r="3367">
          <cell r="F3367">
            <v>40449</v>
          </cell>
          <cell r="J3367">
            <v>35</v>
          </cell>
        </row>
        <row r="3368">
          <cell r="F3368">
            <v>40449</v>
          </cell>
          <cell r="J3368">
            <v>36</v>
          </cell>
        </row>
        <row r="3369">
          <cell r="F3369">
            <v>40449</v>
          </cell>
        </row>
        <row r="3370">
          <cell r="F3370">
            <v>40449</v>
          </cell>
          <cell r="J3370">
            <v>7</v>
          </cell>
        </row>
        <row r="3371">
          <cell r="F3371">
            <v>40449</v>
          </cell>
          <cell r="J3371">
            <v>11</v>
          </cell>
        </row>
        <row r="3372">
          <cell r="F3372">
            <v>40449</v>
          </cell>
          <cell r="J3372">
            <v>13</v>
          </cell>
        </row>
        <row r="3373">
          <cell r="F3373">
            <v>40449</v>
          </cell>
          <cell r="J3373">
            <v>22</v>
          </cell>
        </row>
        <row r="3374">
          <cell r="F3374">
            <v>40449</v>
          </cell>
          <cell r="J3374">
            <v>12</v>
          </cell>
        </row>
        <row r="3375">
          <cell r="F3375">
            <v>40449</v>
          </cell>
          <cell r="J3375">
            <v>11</v>
          </cell>
        </row>
        <row r="3376">
          <cell r="F3376">
            <v>40450</v>
          </cell>
        </row>
        <row r="3377">
          <cell r="F3377">
            <v>40450</v>
          </cell>
          <cell r="J3377">
            <v>31</v>
          </cell>
        </row>
        <row r="3378">
          <cell r="F3378">
            <v>40450</v>
          </cell>
          <cell r="J3378">
            <v>27</v>
          </cell>
        </row>
        <row r="3379">
          <cell r="F3379">
            <v>40450</v>
          </cell>
          <cell r="J3379">
            <v>43</v>
          </cell>
        </row>
        <row r="3380">
          <cell r="F3380">
            <v>40450</v>
          </cell>
          <cell r="J3380">
            <v>2</v>
          </cell>
        </row>
        <row r="3381">
          <cell r="F3381">
            <v>40450</v>
          </cell>
          <cell r="J3381">
            <v>3</v>
          </cell>
        </row>
        <row r="3382">
          <cell r="F3382">
            <v>40450</v>
          </cell>
          <cell r="J3382">
            <v>4.5999999999999996</v>
          </cell>
        </row>
        <row r="3383">
          <cell r="F3383">
            <v>40450</v>
          </cell>
          <cell r="J3383">
            <v>19</v>
          </cell>
        </row>
        <row r="3384">
          <cell r="F3384">
            <v>40450</v>
          </cell>
          <cell r="J3384">
            <v>1</v>
          </cell>
        </row>
        <row r="3385">
          <cell r="F3385">
            <v>40450</v>
          </cell>
          <cell r="J3385">
            <v>27</v>
          </cell>
        </row>
        <row r="3386">
          <cell r="F3386">
            <v>40450</v>
          </cell>
          <cell r="J3386">
            <v>6</v>
          </cell>
        </row>
        <row r="3387">
          <cell r="F3387">
            <v>40450</v>
          </cell>
          <cell r="J3387">
            <v>105.67</v>
          </cell>
        </row>
        <row r="3388">
          <cell r="F3388">
            <v>40450</v>
          </cell>
        </row>
        <row r="3389">
          <cell r="F3389">
            <v>40450</v>
          </cell>
          <cell r="J3389">
            <v>14</v>
          </cell>
        </row>
        <row r="3390">
          <cell r="F3390">
            <v>40450</v>
          </cell>
        </row>
        <row r="3391">
          <cell r="F3391">
            <v>40451</v>
          </cell>
          <cell r="J3391">
            <v>19</v>
          </cell>
        </row>
        <row r="3392">
          <cell r="F3392">
            <v>40451</v>
          </cell>
          <cell r="J3392">
            <v>16</v>
          </cell>
        </row>
        <row r="3393">
          <cell r="F3393">
            <v>40451</v>
          </cell>
          <cell r="J3393">
            <v>2</v>
          </cell>
        </row>
        <row r="3394">
          <cell r="F3394">
            <v>40451</v>
          </cell>
        </row>
        <row r="3395">
          <cell r="F3395">
            <v>40451</v>
          </cell>
          <cell r="J3395">
            <v>7.6</v>
          </cell>
        </row>
        <row r="3396">
          <cell r="F3396">
            <v>40451</v>
          </cell>
        </row>
        <row r="3397">
          <cell r="F3397">
            <v>40451</v>
          </cell>
          <cell r="J3397">
            <v>9.6</v>
          </cell>
        </row>
        <row r="3398">
          <cell r="F3398">
            <v>40451</v>
          </cell>
          <cell r="J3398">
            <v>26</v>
          </cell>
        </row>
        <row r="3399">
          <cell r="F3399">
            <v>40451</v>
          </cell>
          <cell r="J3399">
            <v>27</v>
          </cell>
        </row>
        <row r="3400">
          <cell r="F3400">
            <v>40451</v>
          </cell>
          <cell r="J3400">
            <v>18</v>
          </cell>
        </row>
        <row r="3401">
          <cell r="F3401">
            <v>40451</v>
          </cell>
          <cell r="J3401">
            <v>20</v>
          </cell>
        </row>
        <row r="3402">
          <cell r="F3402">
            <v>40451</v>
          </cell>
          <cell r="J3402">
            <v>23</v>
          </cell>
        </row>
        <row r="3403">
          <cell r="F3403">
            <v>40451</v>
          </cell>
          <cell r="J3403">
            <v>14</v>
          </cell>
        </row>
        <row r="3404">
          <cell r="F3404">
            <v>40452</v>
          </cell>
          <cell r="J3404">
            <v>12</v>
          </cell>
        </row>
        <row r="3405">
          <cell r="F3405">
            <v>40452</v>
          </cell>
        </row>
        <row r="3406">
          <cell r="F3406">
            <v>40452</v>
          </cell>
          <cell r="J3406">
            <v>32</v>
          </cell>
        </row>
        <row r="3407">
          <cell r="F3407">
            <v>40452</v>
          </cell>
        </row>
        <row r="3408">
          <cell r="F3408">
            <v>40452</v>
          </cell>
        </row>
        <row r="3409">
          <cell r="F3409">
            <v>40452</v>
          </cell>
          <cell r="J3409">
            <v>1.8</v>
          </cell>
        </row>
        <row r="3410">
          <cell r="F3410">
            <v>40452</v>
          </cell>
          <cell r="J3410">
            <v>45</v>
          </cell>
        </row>
        <row r="3411">
          <cell r="F3411">
            <v>40452</v>
          </cell>
        </row>
        <row r="3412">
          <cell r="F3412">
            <v>40452</v>
          </cell>
          <cell r="J3412">
            <v>6</v>
          </cell>
        </row>
        <row r="3413">
          <cell r="F3413">
            <v>40452</v>
          </cell>
          <cell r="J3413">
            <v>11</v>
          </cell>
        </row>
        <row r="3414">
          <cell r="F3414">
            <v>40452</v>
          </cell>
          <cell r="J3414">
            <v>29.7</v>
          </cell>
        </row>
        <row r="3415">
          <cell r="F3415">
            <v>40452</v>
          </cell>
        </row>
        <row r="3416">
          <cell r="F3416">
            <v>40452</v>
          </cell>
          <cell r="J3416">
            <v>7</v>
          </cell>
        </row>
        <row r="3417">
          <cell r="F3417">
            <v>40453</v>
          </cell>
          <cell r="J3417">
            <v>2</v>
          </cell>
        </row>
        <row r="3418">
          <cell r="F3418">
            <v>40453</v>
          </cell>
          <cell r="J3418">
            <v>32</v>
          </cell>
        </row>
        <row r="3419">
          <cell r="F3419">
            <v>40453</v>
          </cell>
        </row>
        <row r="3420">
          <cell r="F3420">
            <v>40455</v>
          </cell>
          <cell r="J3420">
            <v>39</v>
          </cell>
        </row>
        <row r="3421">
          <cell r="F3421">
            <v>40455</v>
          </cell>
          <cell r="J3421">
            <v>30</v>
          </cell>
        </row>
        <row r="3422">
          <cell r="F3422">
            <v>40455</v>
          </cell>
          <cell r="J3422">
            <v>20</v>
          </cell>
        </row>
        <row r="3423">
          <cell r="F3423">
            <v>40455</v>
          </cell>
          <cell r="J3423">
            <v>26</v>
          </cell>
        </row>
        <row r="3424">
          <cell r="F3424">
            <v>40455</v>
          </cell>
          <cell r="J3424">
            <v>67</v>
          </cell>
        </row>
        <row r="3425">
          <cell r="F3425">
            <v>40455</v>
          </cell>
          <cell r="J3425">
            <v>12</v>
          </cell>
        </row>
        <row r="3426">
          <cell r="F3426">
            <v>40455</v>
          </cell>
          <cell r="J3426">
            <v>18</v>
          </cell>
        </row>
        <row r="3427">
          <cell r="F3427">
            <v>40455</v>
          </cell>
        </row>
        <row r="3428">
          <cell r="F3428">
            <v>40455</v>
          </cell>
          <cell r="J3428">
            <v>12</v>
          </cell>
        </row>
        <row r="3429">
          <cell r="F3429">
            <v>40455</v>
          </cell>
          <cell r="J3429">
            <v>21</v>
          </cell>
        </row>
        <row r="3430">
          <cell r="F3430">
            <v>40455</v>
          </cell>
        </row>
        <row r="3431">
          <cell r="F3431">
            <v>40455</v>
          </cell>
          <cell r="J3431">
            <v>4</v>
          </cell>
        </row>
        <row r="3432">
          <cell r="F3432">
            <v>40455</v>
          </cell>
          <cell r="J3432">
            <v>32</v>
          </cell>
        </row>
        <row r="3433">
          <cell r="F3433">
            <v>40455</v>
          </cell>
          <cell r="J3433">
            <v>3</v>
          </cell>
        </row>
        <row r="3434">
          <cell r="F3434">
            <v>40456</v>
          </cell>
          <cell r="J3434">
            <v>44</v>
          </cell>
        </row>
        <row r="3435">
          <cell r="F3435">
            <v>40456</v>
          </cell>
          <cell r="J3435">
            <v>3</v>
          </cell>
        </row>
        <row r="3436">
          <cell r="F3436">
            <v>40456</v>
          </cell>
          <cell r="J3436">
            <v>27</v>
          </cell>
        </row>
        <row r="3437">
          <cell r="F3437">
            <v>40456</v>
          </cell>
          <cell r="J3437">
            <v>41</v>
          </cell>
        </row>
        <row r="3438">
          <cell r="F3438">
            <v>40456</v>
          </cell>
        </row>
        <row r="3439">
          <cell r="F3439">
            <v>40456</v>
          </cell>
          <cell r="J3439">
            <v>2</v>
          </cell>
        </row>
        <row r="3440">
          <cell r="F3440">
            <v>40456</v>
          </cell>
          <cell r="J3440">
            <v>48</v>
          </cell>
        </row>
        <row r="3441">
          <cell r="F3441">
            <v>40456</v>
          </cell>
          <cell r="J3441">
            <v>22</v>
          </cell>
        </row>
        <row r="3442">
          <cell r="F3442">
            <v>40456</v>
          </cell>
          <cell r="J3442">
            <v>14.9</v>
          </cell>
        </row>
        <row r="3443">
          <cell r="F3443">
            <v>40456</v>
          </cell>
          <cell r="J3443">
            <v>22</v>
          </cell>
        </row>
        <row r="3444">
          <cell r="F3444">
            <v>40456</v>
          </cell>
          <cell r="J3444">
            <v>3.2</v>
          </cell>
        </row>
        <row r="3445">
          <cell r="F3445">
            <v>40456</v>
          </cell>
          <cell r="J3445">
            <v>20</v>
          </cell>
        </row>
        <row r="3446">
          <cell r="F3446">
            <v>40456</v>
          </cell>
        </row>
        <row r="3447">
          <cell r="F3447">
            <v>40456</v>
          </cell>
          <cell r="J3447">
            <v>1.6</v>
          </cell>
        </row>
        <row r="3448">
          <cell r="F3448">
            <v>40456</v>
          </cell>
        </row>
        <row r="3449">
          <cell r="F3449">
            <v>40456</v>
          </cell>
          <cell r="J3449">
            <v>41</v>
          </cell>
        </row>
        <row r="3450">
          <cell r="F3450">
            <v>40456</v>
          </cell>
        </row>
        <row r="3451">
          <cell r="F3451">
            <v>40456</v>
          </cell>
          <cell r="J3451">
            <v>5</v>
          </cell>
        </row>
        <row r="3452">
          <cell r="F3452">
            <v>40457</v>
          </cell>
          <cell r="J3452">
            <v>14</v>
          </cell>
        </row>
        <row r="3453">
          <cell r="F3453">
            <v>40457</v>
          </cell>
          <cell r="J3453">
            <v>2</v>
          </cell>
        </row>
        <row r="3454">
          <cell r="F3454">
            <v>40457</v>
          </cell>
          <cell r="J3454">
            <v>10</v>
          </cell>
        </row>
        <row r="3455">
          <cell r="F3455">
            <v>40457</v>
          </cell>
          <cell r="J3455">
            <v>16</v>
          </cell>
        </row>
        <row r="3456">
          <cell r="F3456">
            <v>40457</v>
          </cell>
          <cell r="J3456">
            <v>19</v>
          </cell>
        </row>
        <row r="3457">
          <cell r="F3457">
            <v>40457</v>
          </cell>
          <cell r="J3457">
            <v>57</v>
          </cell>
        </row>
        <row r="3458">
          <cell r="F3458">
            <v>40457</v>
          </cell>
          <cell r="J3458">
            <v>18</v>
          </cell>
        </row>
        <row r="3459">
          <cell r="F3459">
            <v>40457</v>
          </cell>
          <cell r="J3459">
            <v>6</v>
          </cell>
        </row>
        <row r="3460">
          <cell r="F3460">
            <v>40457</v>
          </cell>
          <cell r="J3460">
            <v>6</v>
          </cell>
        </row>
        <row r="3461">
          <cell r="F3461">
            <v>40457</v>
          </cell>
        </row>
        <row r="3462">
          <cell r="F3462">
            <v>40457</v>
          </cell>
          <cell r="J3462">
            <v>6</v>
          </cell>
        </row>
        <row r="3463">
          <cell r="F3463">
            <v>40457</v>
          </cell>
          <cell r="J3463">
            <v>64</v>
          </cell>
        </row>
        <row r="3464">
          <cell r="F3464">
            <v>40457</v>
          </cell>
          <cell r="J3464">
            <v>1.8</v>
          </cell>
        </row>
        <row r="3465">
          <cell r="F3465">
            <v>40457</v>
          </cell>
          <cell r="J3465">
            <v>42</v>
          </cell>
        </row>
        <row r="3466">
          <cell r="F3466">
            <v>40457</v>
          </cell>
          <cell r="J3466">
            <v>18</v>
          </cell>
        </row>
        <row r="3467">
          <cell r="F3467">
            <v>40457</v>
          </cell>
        </row>
        <row r="3468">
          <cell r="F3468">
            <v>40457</v>
          </cell>
          <cell r="J3468">
            <v>31.02</v>
          </cell>
        </row>
        <row r="3469">
          <cell r="F3469">
            <v>40457</v>
          </cell>
        </row>
        <row r="3470">
          <cell r="F3470">
            <v>40458</v>
          </cell>
          <cell r="J3470">
            <v>80</v>
          </cell>
        </row>
        <row r="3471">
          <cell r="F3471">
            <v>40458</v>
          </cell>
          <cell r="J3471">
            <v>13</v>
          </cell>
        </row>
        <row r="3472">
          <cell r="F3472">
            <v>40458</v>
          </cell>
          <cell r="J3472">
            <v>45</v>
          </cell>
        </row>
        <row r="3473">
          <cell r="F3473">
            <v>40458</v>
          </cell>
          <cell r="J3473">
            <v>25</v>
          </cell>
        </row>
        <row r="3474">
          <cell r="F3474">
            <v>40458</v>
          </cell>
        </row>
        <row r="3475">
          <cell r="F3475">
            <v>40458</v>
          </cell>
          <cell r="J3475">
            <v>16</v>
          </cell>
        </row>
        <row r="3476">
          <cell r="F3476">
            <v>40458</v>
          </cell>
        </row>
        <row r="3477">
          <cell r="F3477">
            <v>40458</v>
          </cell>
          <cell r="J3477">
            <v>5</v>
          </cell>
        </row>
        <row r="3478">
          <cell r="F3478">
            <v>40458</v>
          </cell>
        </row>
        <row r="3479">
          <cell r="F3479">
            <v>40458</v>
          </cell>
          <cell r="J3479">
            <v>49</v>
          </cell>
        </row>
        <row r="3480">
          <cell r="F3480">
            <v>40458</v>
          </cell>
        </row>
        <row r="3481">
          <cell r="F3481">
            <v>40458</v>
          </cell>
          <cell r="J3481">
            <v>10.6</v>
          </cell>
        </row>
        <row r="3482">
          <cell r="F3482">
            <v>40458</v>
          </cell>
          <cell r="J3482">
            <v>17.2</v>
          </cell>
        </row>
        <row r="3483">
          <cell r="F3483">
            <v>40458</v>
          </cell>
        </row>
        <row r="3484">
          <cell r="F3484">
            <v>40458</v>
          </cell>
          <cell r="J3484">
            <v>8.1999999999999993</v>
          </cell>
        </row>
        <row r="3485">
          <cell r="F3485">
            <v>40459</v>
          </cell>
        </row>
        <row r="3486">
          <cell r="F3486">
            <v>40459</v>
          </cell>
          <cell r="J3486">
            <v>18</v>
          </cell>
        </row>
        <row r="3487">
          <cell r="F3487">
            <v>40459</v>
          </cell>
          <cell r="J3487">
            <v>25</v>
          </cell>
        </row>
        <row r="3488">
          <cell r="F3488">
            <v>40459</v>
          </cell>
          <cell r="J3488">
            <v>39</v>
          </cell>
        </row>
        <row r="3489">
          <cell r="F3489">
            <v>40459</v>
          </cell>
        </row>
        <row r="3490">
          <cell r="F3490">
            <v>40459</v>
          </cell>
        </row>
        <row r="3491">
          <cell r="F3491">
            <v>40459</v>
          </cell>
          <cell r="J3491">
            <v>20</v>
          </cell>
        </row>
        <row r="3492">
          <cell r="F3492">
            <v>40459</v>
          </cell>
          <cell r="J3492">
            <v>4.5999999999999996</v>
          </cell>
        </row>
        <row r="3493">
          <cell r="F3493">
            <v>40459</v>
          </cell>
          <cell r="J3493">
            <v>32</v>
          </cell>
        </row>
        <row r="3494">
          <cell r="F3494">
            <v>40459</v>
          </cell>
        </row>
        <row r="3495">
          <cell r="F3495">
            <v>40459</v>
          </cell>
          <cell r="J3495">
            <v>48</v>
          </cell>
        </row>
        <row r="3496">
          <cell r="F3496">
            <v>40459</v>
          </cell>
        </row>
        <row r="3497">
          <cell r="F3497">
            <v>40459</v>
          </cell>
          <cell r="J3497">
            <v>2</v>
          </cell>
        </row>
        <row r="3498">
          <cell r="F3498">
            <v>40459</v>
          </cell>
        </row>
        <row r="3499">
          <cell r="F3499">
            <v>40459</v>
          </cell>
          <cell r="J3499">
            <v>26.5</v>
          </cell>
        </row>
        <row r="3500">
          <cell r="F3500">
            <v>40459</v>
          </cell>
          <cell r="J3500">
            <v>46</v>
          </cell>
        </row>
        <row r="3501">
          <cell r="F3501">
            <v>40459</v>
          </cell>
          <cell r="J3501">
            <v>68</v>
          </cell>
        </row>
        <row r="3502">
          <cell r="F3502">
            <v>40459</v>
          </cell>
          <cell r="J3502">
            <v>36.06</v>
          </cell>
        </row>
        <row r="3503">
          <cell r="F3503">
            <v>40460</v>
          </cell>
          <cell r="J3503">
            <v>17</v>
          </cell>
        </row>
        <row r="3504">
          <cell r="F3504">
            <v>40460</v>
          </cell>
          <cell r="J3504">
            <v>12</v>
          </cell>
        </row>
        <row r="3505">
          <cell r="F3505">
            <v>40460</v>
          </cell>
          <cell r="J3505">
            <v>40</v>
          </cell>
        </row>
        <row r="3506">
          <cell r="F3506">
            <v>40460</v>
          </cell>
        </row>
        <row r="3507">
          <cell r="F3507">
            <v>40460</v>
          </cell>
          <cell r="J3507">
            <v>44</v>
          </cell>
        </row>
        <row r="3508">
          <cell r="F3508">
            <v>40460</v>
          </cell>
          <cell r="J3508">
            <v>21</v>
          </cell>
        </row>
        <row r="3509">
          <cell r="F3509">
            <v>40460</v>
          </cell>
        </row>
        <row r="3510">
          <cell r="F3510">
            <v>40460</v>
          </cell>
        </row>
        <row r="3511">
          <cell r="F3511">
            <v>40460</v>
          </cell>
        </row>
        <row r="3512">
          <cell r="F3512">
            <v>40460</v>
          </cell>
        </row>
        <row r="3513">
          <cell r="F3513">
            <v>40460</v>
          </cell>
        </row>
        <row r="3514">
          <cell r="F3514">
            <v>40462</v>
          </cell>
          <cell r="J3514">
            <v>43</v>
          </cell>
        </row>
        <row r="3515">
          <cell r="F3515">
            <v>40462</v>
          </cell>
          <cell r="J3515">
            <v>21</v>
          </cell>
        </row>
        <row r="3516">
          <cell r="F3516">
            <v>40462</v>
          </cell>
          <cell r="J3516">
            <v>30</v>
          </cell>
        </row>
        <row r="3517">
          <cell r="F3517">
            <v>40462</v>
          </cell>
          <cell r="J3517">
            <v>17</v>
          </cell>
        </row>
        <row r="3518">
          <cell r="F3518">
            <v>40462</v>
          </cell>
          <cell r="J3518">
            <v>39</v>
          </cell>
        </row>
        <row r="3519">
          <cell r="F3519">
            <v>40462</v>
          </cell>
          <cell r="J3519">
            <v>32</v>
          </cell>
        </row>
        <row r="3520">
          <cell r="F3520">
            <v>40462</v>
          </cell>
          <cell r="J3520">
            <v>8</v>
          </cell>
        </row>
        <row r="3521">
          <cell r="F3521">
            <v>40462</v>
          </cell>
          <cell r="J3521">
            <v>7.6</v>
          </cell>
        </row>
        <row r="3522">
          <cell r="F3522">
            <v>40462</v>
          </cell>
        </row>
        <row r="3523">
          <cell r="F3523">
            <v>40462</v>
          </cell>
          <cell r="J3523">
            <v>38</v>
          </cell>
        </row>
        <row r="3524">
          <cell r="F3524">
            <v>40462</v>
          </cell>
        </row>
        <row r="3525">
          <cell r="F3525">
            <v>40462</v>
          </cell>
          <cell r="J3525">
            <v>16</v>
          </cell>
        </row>
        <row r="3526">
          <cell r="F3526">
            <v>40462</v>
          </cell>
          <cell r="J3526">
            <v>48</v>
          </cell>
        </row>
        <row r="3527">
          <cell r="F3527">
            <v>40462</v>
          </cell>
        </row>
        <row r="3528">
          <cell r="F3528">
            <v>40462</v>
          </cell>
          <cell r="J3528">
            <v>24</v>
          </cell>
        </row>
        <row r="3529">
          <cell r="F3529">
            <v>40462</v>
          </cell>
          <cell r="J3529">
            <v>35</v>
          </cell>
        </row>
        <row r="3530">
          <cell r="F3530">
            <v>40462</v>
          </cell>
          <cell r="J3530">
            <v>4.5</v>
          </cell>
        </row>
        <row r="3531">
          <cell r="F3531">
            <v>40462</v>
          </cell>
          <cell r="J3531">
            <v>5</v>
          </cell>
        </row>
        <row r="3532">
          <cell r="F3532">
            <v>40463</v>
          </cell>
          <cell r="J3532">
            <v>20</v>
          </cell>
        </row>
        <row r="3533">
          <cell r="F3533">
            <v>40463</v>
          </cell>
        </row>
        <row r="3534">
          <cell r="F3534">
            <v>40463</v>
          </cell>
        </row>
        <row r="3535">
          <cell r="F3535">
            <v>40463</v>
          </cell>
          <cell r="J3535">
            <v>4</v>
          </cell>
        </row>
        <row r="3536">
          <cell r="F3536">
            <v>40463</v>
          </cell>
          <cell r="J3536">
            <v>7</v>
          </cell>
        </row>
        <row r="3537">
          <cell r="F3537">
            <v>40463</v>
          </cell>
        </row>
        <row r="3538">
          <cell r="F3538">
            <v>40463</v>
          </cell>
          <cell r="J3538">
            <v>45</v>
          </cell>
        </row>
        <row r="3539">
          <cell r="F3539">
            <v>40463</v>
          </cell>
        </row>
        <row r="3540">
          <cell r="F3540">
            <v>40463</v>
          </cell>
        </row>
        <row r="3541">
          <cell r="F3541">
            <v>40463</v>
          </cell>
          <cell r="J3541">
            <v>39</v>
          </cell>
        </row>
        <row r="3542">
          <cell r="F3542">
            <v>40463</v>
          </cell>
          <cell r="J3542">
            <v>6.4</v>
          </cell>
        </row>
        <row r="3543">
          <cell r="F3543">
            <v>40463</v>
          </cell>
          <cell r="J3543">
            <v>2.6</v>
          </cell>
        </row>
        <row r="3544">
          <cell r="F3544">
            <v>40463</v>
          </cell>
          <cell r="J3544">
            <v>3</v>
          </cell>
        </row>
        <row r="3545">
          <cell r="F3545">
            <v>40463</v>
          </cell>
          <cell r="J3545">
            <v>13</v>
          </cell>
        </row>
        <row r="3546">
          <cell r="F3546">
            <v>40463</v>
          </cell>
          <cell r="J3546">
            <v>2</v>
          </cell>
        </row>
        <row r="3547">
          <cell r="F3547">
            <v>40463</v>
          </cell>
          <cell r="J3547">
            <v>12</v>
          </cell>
        </row>
        <row r="3548">
          <cell r="F3548">
            <v>40463</v>
          </cell>
          <cell r="J3548">
            <v>13</v>
          </cell>
        </row>
        <row r="3549">
          <cell r="F3549">
            <v>40463</v>
          </cell>
          <cell r="J3549">
            <v>2</v>
          </cell>
        </row>
        <row r="3550">
          <cell r="F3550">
            <v>40463</v>
          </cell>
          <cell r="J3550">
            <v>34</v>
          </cell>
        </row>
        <row r="3551">
          <cell r="F3551">
            <v>40463</v>
          </cell>
        </row>
        <row r="3552">
          <cell r="F3552">
            <v>40463</v>
          </cell>
          <cell r="J3552">
            <v>15</v>
          </cell>
        </row>
        <row r="3553">
          <cell r="F3553">
            <v>40464</v>
          </cell>
          <cell r="J3553">
            <v>10</v>
          </cell>
        </row>
        <row r="3554">
          <cell r="F3554">
            <v>40464</v>
          </cell>
          <cell r="J3554">
            <v>12</v>
          </cell>
        </row>
        <row r="3555">
          <cell r="F3555">
            <v>40464</v>
          </cell>
        </row>
        <row r="3556">
          <cell r="F3556">
            <v>40464</v>
          </cell>
          <cell r="J3556">
            <v>16</v>
          </cell>
        </row>
        <row r="3557">
          <cell r="F3557">
            <v>40464</v>
          </cell>
        </row>
        <row r="3558">
          <cell r="F3558">
            <v>40464</v>
          </cell>
          <cell r="J3558">
            <v>10</v>
          </cell>
        </row>
        <row r="3559">
          <cell r="F3559">
            <v>40464</v>
          </cell>
          <cell r="J3559">
            <v>15</v>
          </cell>
        </row>
        <row r="3560">
          <cell r="F3560">
            <v>40464</v>
          </cell>
          <cell r="J3560">
            <v>31</v>
          </cell>
        </row>
        <row r="3561">
          <cell r="F3561">
            <v>40464</v>
          </cell>
          <cell r="J3561">
            <v>76</v>
          </cell>
        </row>
        <row r="3562">
          <cell r="F3562">
            <v>40464</v>
          </cell>
          <cell r="J3562">
            <v>14</v>
          </cell>
        </row>
        <row r="3563">
          <cell r="F3563">
            <v>40464</v>
          </cell>
          <cell r="J3563">
            <v>21</v>
          </cell>
        </row>
        <row r="3564">
          <cell r="F3564">
            <v>40464</v>
          </cell>
          <cell r="J3564">
            <v>22</v>
          </cell>
        </row>
        <row r="3565">
          <cell r="F3565">
            <v>40464</v>
          </cell>
          <cell r="J3565">
            <v>26</v>
          </cell>
        </row>
        <row r="3566">
          <cell r="F3566">
            <v>40464</v>
          </cell>
          <cell r="J3566">
            <v>16</v>
          </cell>
        </row>
        <row r="3567">
          <cell r="F3567">
            <v>40465</v>
          </cell>
          <cell r="J3567">
            <v>4</v>
          </cell>
        </row>
        <row r="3568">
          <cell r="F3568">
            <v>40465</v>
          </cell>
        </row>
        <row r="3569">
          <cell r="F3569">
            <v>40465</v>
          </cell>
        </row>
        <row r="3570">
          <cell r="F3570">
            <v>40465</v>
          </cell>
          <cell r="J3570">
            <v>30</v>
          </cell>
        </row>
        <row r="3571">
          <cell r="F3571">
            <v>40465</v>
          </cell>
          <cell r="J3571">
            <v>10</v>
          </cell>
        </row>
        <row r="3572">
          <cell r="F3572">
            <v>40465</v>
          </cell>
          <cell r="J3572">
            <v>2</v>
          </cell>
        </row>
        <row r="3573">
          <cell r="F3573">
            <v>40465</v>
          </cell>
          <cell r="J3573">
            <v>4</v>
          </cell>
        </row>
        <row r="3574">
          <cell r="F3574">
            <v>40465</v>
          </cell>
          <cell r="J3574">
            <v>26.6</v>
          </cell>
        </row>
        <row r="3575">
          <cell r="F3575">
            <v>40465</v>
          </cell>
          <cell r="J3575">
            <v>39</v>
          </cell>
        </row>
        <row r="3576">
          <cell r="F3576">
            <v>40465</v>
          </cell>
        </row>
        <row r="3577">
          <cell r="F3577">
            <v>40465</v>
          </cell>
          <cell r="J3577">
            <v>24</v>
          </cell>
        </row>
        <row r="3578">
          <cell r="F3578">
            <v>40465</v>
          </cell>
          <cell r="J3578">
            <v>14</v>
          </cell>
        </row>
        <row r="3579">
          <cell r="F3579">
            <v>40465</v>
          </cell>
          <cell r="J3579">
            <v>12</v>
          </cell>
        </row>
        <row r="3580">
          <cell r="F3580">
            <v>40465</v>
          </cell>
          <cell r="J3580">
            <v>1</v>
          </cell>
        </row>
        <row r="3581">
          <cell r="F3581">
            <v>40465</v>
          </cell>
          <cell r="J3581">
            <v>32</v>
          </cell>
        </row>
        <row r="3582">
          <cell r="F3582">
            <v>40465</v>
          </cell>
          <cell r="J3582">
            <v>2</v>
          </cell>
        </row>
        <row r="3583">
          <cell r="F3583">
            <v>40466</v>
          </cell>
          <cell r="J3583">
            <v>20</v>
          </cell>
        </row>
        <row r="3584">
          <cell r="F3584">
            <v>40466</v>
          </cell>
          <cell r="J3584">
            <v>8</v>
          </cell>
        </row>
        <row r="3585">
          <cell r="F3585">
            <v>40466</v>
          </cell>
          <cell r="J3585">
            <v>11</v>
          </cell>
        </row>
        <row r="3586">
          <cell r="F3586">
            <v>40466</v>
          </cell>
          <cell r="J3586">
            <v>20</v>
          </cell>
        </row>
        <row r="3587">
          <cell r="F3587">
            <v>40466</v>
          </cell>
        </row>
        <row r="3588">
          <cell r="F3588">
            <v>40466</v>
          </cell>
          <cell r="J3588">
            <v>11</v>
          </cell>
        </row>
        <row r="3589">
          <cell r="F3589">
            <v>40466</v>
          </cell>
          <cell r="J3589">
            <v>13</v>
          </cell>
        </row>
        <row r="3590">
          <cell r="F3590">
            <v>40466</v>
          </cell>
          <cell r="J3590">
            <v>2</v>
          </cell>
        </row>
        <row r="3591">
          <cell r="F3591">
            <v>40466</v>
          </cell>
          <cell r="J3591">
            <v>61</v>
          </cell>
        </row>
        <row r="3592">
          <cell r="F3592">
            <v>40466</v>
          </cell>
          <cell r="J3592">
            <v>14</v>
          </cell>
        </row>
        <row r="3593">
          <cell r="F3593">
            <v>40466</v>
          </cell>
          <cell r="J3593">
            <v>2</v>
          </cell>
        </row>
        <row r="3594">
          <cell r="F3594">
            <v>40466</v>
          </cell>
          <cell r="J3594">
            <v>2</v>
          </cell>
        </row>
        <row r="3595">
          <cell r="F3595">
            <v>40466</v>
          </cell>
          <cell r="J3595">
            <v>17</v>
          </cell>
        </row>
        <row r="3596">
          <cell r="F3596">
            <v>40466</v>
          </cell>
        </row>
        <row r="3597">
          <cell r="F3597">
            <v>40467</v>
          </cell>
          <cell r="J3597">
            <v>14</v>
          </cell>
        </row>
        <row r="3598">
          <cell r="F3598">
            <v>40467</v>
          </cell>
          <cell r="J3598">
            <v>7</v>
          </cell>
        </row>
        <row r="3599">
          <cell r="F3599">
            <v>40467</v>
          </cell>
          <cell r="J3599">
            <v>18</v>
          </cell>
        </row>
        <row r="3600">
          <cell r="F3600">
            <v>40467</v>
          </cell>
          <cell r="J3600">
            <v>10</v>
          </cell>
        </row>
        <row r="3601">
          <cell r="F3601">
            <v>40467</v>
          </cell>
        </row>
        <row r="3602">
          <cell r="F3602">
            <v>40467</v>
          </cell>
        </row>
        <row r="3603">
          <cell r="F3603">
            <v>40467</v>
          </cell>
        </row>
        <row r="3604">
          <cell r="F3604">
            <v>40469</v>
          </cell>
          <cell r="J3604">
            <v>24</v>
          </cell>
        </row>
        <row r="3605">
          <cell r="F3605">
            <v>40469</v>
          </cell>
          <cell r="J3605">
            <v>18</v>
          </cell>
        </row>
        <row r="3606">
          <cell r="F3606">
            <v>40469</v>
          </cell>
          <cell r="J3606">
            <v>24</v>
          </cell>
        </row>
        <row r="3607">
          <cell r="F3607">
            <v>40469</v>
          </cell>
          <cell r="J3607">
            <v>30</v>
          </cell>
        </row>
        <row r="3608">
          <cell r="F3608">
            <v>40469</v>
          </cell>
          <cell r="J3608">
            <v>22</v>
          </cell>
        </row>
        <row r="3609">
          <cell r="F3609">
            <v>40469</v>
          </cell>
        </row>
        <row r="3610">
          <cell r="F3610">
            <v>40469</v>
          </cell>
          <cell r="J3610">
            <v>4</v>
          </cell>
        </row>
        <row r="3611">
          <cell r="F3611">
            <v>40469</v>
          </cell>
          <cell r="J3611">
            <v>10</v>
          </cell>
        </row>
        <row r="3612">
          <cell r="F3612">
            <v>40469</v>
          </cell>
          <cell r="J3612">
            <v>30</v>
          </cell>
        </row>
        <row r="3613">
          <cell r="F3613">
            <v>40469</v>
          </cell>
          <cell r="J3613">
            <v>21</v>
          </cell>
        </row>
        <row r="3614">
          <cell r="F3614">
            <v>40469</v>
          </cell>
          <cell r="J3614">
            <v>11.2</v>
          </cell>
        </row>
        <row r="3615">
          <cell r="F3615">
            <v>40469</v>
          </cell>
          <cell r="J3615">
            <v>4</v>
          </cell>
        </row>
        <row r="3616">
          <cell r="F3616">
            <v>40469</v>
          </cell>
          <cell r="J3616">
            <v>10</v>
          </cell>
        </row>
        <row r="3617">
          <cell r="F3617">
            <v>40469</v>
          </cell>
          <cell r="J3617">
            <v>2</v>
          </cell>
        </row>
        <row r="3618">
          <cell r="F3618">
            <v>40469</v>
          </cell>
          <cell r="J3618">
            <v>5</v>
          </cell>
        </row>
        <row r="3619">
          <cell r="F3619">
            <v>40469</v>
          </cell>
          <cell r="J3619">
            <v>17</v>
          </cell>
        </row>
        <row r="3620">
          <cell r="F3620">
            <v>40469</v>
          </cell>
          <cell r="J3620">
            <v>3</v>
          </cell>
        </row>
        <row r="3621">
          <cell r="F3621">
            <v>40469</v>
          </cell>
        </row>
        <row r="3622">
          <cell r="F3622">
            <v>40470</v>
          </cell>
        </row>
        <row r="3623">
          <cell r="F3623">
            <v>40470</v>
          </cell>
          <cell r="J3623">
            <v>9</v>
          </cell>
        </row>
        <row r="3624">
          <cell r="F3624">
            <v>40470</v>
          </cell>
          <cell r="J3624">
            <v>2</v>
          </cell>
        </row>
        <row r="3625">
          <cell r="F3625">
            <v>40470</v>
          </cell>
        </row>
        <row r="3626">
          <cell r="F3626">
            <v>40470</v>
          </cell>
          <cell r="J3626">
            <v>5</v>
          </cell>
        </row>
        <row r="3627">
          <cell r="F3627">
            <v>40470</v>
          </cell>
          <cell r="J3627">
            <v>4</v>
          </cell>
        </row>
        <row r="3628">
          <cell r="F3628">
            <v>40470</v>
          </cell>
          <cell r="J3628">
            <v>23</v>
          </cell>
        </row>
        <row r="3629">
          <cell r="F3629">
            <v>40470</v>
          </cell>
          <cell r="J3629">
            <v>17</v>
          </cell>
        </row>
        <row r="3630">
          <cell r="F3630">
            <v>40470</v>
          </cell>
        </row>
        <row r="3631">
          <cell r="F3631">
            <v>40470</v>
          </cell>
          <cell r="J3631">
            <v>49</v>
          </cell>
        </row>
        <row r="3632">
          <cell r="F3632">
            <v>40470</v>
          </cell>
        </row>
        <row r="3633">
          <cell r="F3633">
            <v>40470</v>
          </cell>
          <cell r="J3633">
            <v>12</v>
          </cell>
        </row>
        <row r="3634">
          <cell r="F3634">
            <v>40470</v>
          </cell>
          <cell r="J3634">
            <v>1</v>
          </cell>
        </row>
        <row r="3635">
          <cell r="F3635">
            <v>40470</v>
          </cell>
          <cell r="J3635">
            <v>18</v>
          </cell>
        </row>
        <row r="3636">
          <cell r="F3636">
            <v>40470</v>
          </cell>
          <cell r="J3636">
            <v>1</v>
          </cell>
        </row>
        <row r="3637">
          <cell r="F3637">
            <v>40471</v>
          </cell>
        </row>
        <row r="3638">
          <cell r="F3638">
            <v>40471</v>
          </cell>
          <cell r="J3638">
            <v>32</v>
          </cell>
        </row>
        <row r="3639">
          <cell r="F3639">
            <v>40471</v>
          </cell>
        </row>
        <row r="3640">
          <cell r="F3640">
            <v>40471</v>
          </cell>
          <cell r="J3640">
            <v>3</v>
          </cell>
        </row>
        <row r="3641">
          <cell r="F3641">
            <v>40471</v>
          </cell>
          <cell r="J3641">
            <v>5</v>
          </cell>
        </row>
        <row r="3642">
          <cell r="F3642">
            <v>40471</v>
          </cell>
          <cell r="J3642">
            <v>6</v>
          </cell>
        </row>
        <row r="3643">
          <cell r="F3643">
            <v>40471</v>
          </cell>
          <cell r="J3643">
            <v>18</v>
          </cell>
        </row>
        <row r="3644">
          <cell r="F3644">
            <v>40471</v>
          </cell>
          <cell r="J3644">
            <v>4</v>
          </cell>
        </row>
        <row r="3645">
          <cell r="F3645">
            <v>40471</v>
          </cell>
          <cell r="J3645">
            <v>21</v>
          </cell>
        </row>
        <row r="3646">
          <cell r="F3646">
            <v>40471</v>
          </cell>
        </row>
        <row r="3647">
          <cell r="F3647">
            <v>40471</v>
          </cell>
          <cell r="J3647">
            <v>10</v>
          </cell>
        </row>
        <row r="3648">
          <cell r="F3648">
            <v>40471</v>
          </cell>
        </row>
        <row r="3649">
          <cell r="F3649">
            <v>40471</v>
          </cell>
          <cell r="J3649">
            <v>3</v>
          </cell>
        </row>
        <row r="3650">
          <cell r="F3650">
            <v>40471</v>
          </cell>
          <cell r="J3650">
            <v>12</v>
          </cell>
        </row>
        <row r="3651">
          <cell r="F3651">
            <v>40471</v>
          </cell>
        </row>
        <row r="3652">
          <cell r="F3652">
            <v>40471</v>
          </cell>
          <cell r="J3652">
            <v>1</v>
          </cell>
        </row>
        <row r="3653">
          <cell r="F3653">
            <v>40472</v>
          </cell>
          <cell r="J3653">
            <v>12</v>
          </cell>
        </row>
        <row r="3654">
          <cell r="F3654">
            <v>40472</v>
          </cell>
          <cell r="J3654">
            <v>13</v>
          </cell>
        </row>
        <row r="3655">
          <cell r="F3655">
            <v>40472</v>
          </cell>
        </row>
        <row r="3656">
          <cell r="F3656">
            <v>40472</v>
          </cell>
          <cell r="J3656">
            <v>9</v>
          </cell>
        </row>
        <row r="3657">
          <cell r="F3657">
            <v>40472</v>
          </cell>
          <cell r="J3657">
            <v>38</v>
          </cell>
        </row>
        <row r="3658">
          <cell r="F3658">
            <v>40472</v>
          </cell>
          <cell r="J3658">
            <v>12</v>
          </cell>
        </row>
        <row r="3659">
          <cell r="F3659">
            <v>40472</v>
          </cell>
        </row>
        <row r="3660">
          <cell r="F3660">
            <v>40472</v>
          </cell>
          <cell r="J3660">
            <v>23</v>
          </cell>
        </row>
        <row r="3661">
          <cell r="F3661">
            <v>40472</v>
          </cell>
          <cell r="J3661">
            <v>7</v>
          </cell>
        </row>
        <row r="3662">
          <cell r="F3662">
            <v>40472</v>
          </cell>
          <cell r="J3662">
            <v>27</v>
          </cell>
        </row>
        <row r="3663">
          <cell r="F3663">
            <v>40472</v>
          </cell>
          <cell r="J3663">
            <v>16</v>
          </cell>
        </row>
        <row r="3664">
          <cell r="F3664">
            <v>40472</v>
          </cell>
          <cell r="J3664">
            <v>31</v>
          </cell>
        </row>
        <row r="3665">
          <cell r="F3665">
            <v>40472</v>
          </cell>
        </row>
        <row r="3666">
          <cell r="F3666">
            <v>40472</v>
          </cell>
          <cell r="J3666">
            <v>39</v>
          </cell>
        </row>
        <row r="3667">
          <cell r="F3667">
            <v>40472</v>
          </cell>
          <cell r="J3667">
            <v>12</v>
          </cell>
        </row>
        <row r="3668">
          <cell r="F3668">
            <v>40472</v>
          </cell>
          <cell r="J3668">
            <v>14</v>
          </cell>
        </row>
        <row r="3669">
          <cell r="F3669">
            <v>40472</v>
          </cell>
        </row>
        <row r="3670">
          <cell r="F3670">
            <v>40472</v>
          </cell>
          <cell r="J3670">
            <v>22</v>
          </cell>
        </row>
        <row r="3671">
          <cell r="F3671">
            <v>40472</v>
          </cell>
          <cell r="J3671">
            <v>2</v>
          </cell>
        </row>
        <row r="3672">
          <cell r="F3672">
            <v>40472</v>
          </cell>
          <cell r="J3672">
            <v>2</v>
          </cell>
        </row>
        <row r="3673">
          <cell r="F3673">
            <v>40473</v>
          </cell>
          <cell r="J3673">
            <v>2</v>
          </cell>
        </row>
        <row r="3674">
          <cell r="F3674">
            <v>40473</v>
          </cell>
          <cell r="J3674">
            <v>16</v>
          </cell>
        </row>
        <row r="3675">
          <cell r="F3675">
            <v>40473</v>
          </cell>
        </row>
        <row r="3676">
          <cell r="F3676">
            <v>40473</v>
          </cell>
          <cell r="J3676">
            <v>12</v>
          </cell>
        </row>
        <row r="3677">
          <cell r="F3677">
            <v>40473</v>
          </cell>
          <cell r="J3677">
            <v>2</v>
          </cell>
        </row>
        <row r="3678">
          <cell r="F3678">
            <v>40473</v>
          </cell>
        </row>
        <row r="3679">
          <cell r="F3679">
            <v>40473</v>
          </cell>
          <cell r="J3679">
            <v>4</v>
          </cell>
        </row>
        <row r="3680">
          <cell r="F3680">
            <v>40473</v>
          </cell>
          <cell r="J3680">
            <v>10</v>
          </cell>
        </row>
        <row r="3681">
          <cell r="F3681">
            <v>40473</v>
          </cell>
        </row>
        <row r="3682">
          <cell r="F3682">
            <v>40473</v>
          </cell>
          <cell r="J3682">
            <v>42</v>
          </cell>
        </row>
        <row r="3683">
          <cell r="F3683">
            <v>40473</v>
          </cell>
          <cell r="J3683">
            <v>3</v>
          </cell>
        </row>
        <row r="3684">
          <cell r="F3684">
            <v>40473</v>
          </cell>
          <cell r="J3684">
            <v>14</v>
          </cell>
        </row>
        <row r="3685">
          <cell r="F3685">
            <v>40473</v>
          </cell>
          <cell r="J3685">
            <v>17</v>
          </cell>
        </row>
        <row r="3686">
          <cell r="F3686">
            <v>40473</v>
          </cell>
        </row>
        <row r="3687">
          <cell r="F3687">
            <v>40473</v>
          </cell>
          <cell r="J3687">
            <v>35</v>
          </cell>
        </row>
        <row r="3688">
          <cell r="F3688">
            <v>40473</v>
          </cell>
          <cell r="J3688">
            <v>2</v>
          </cell>
        </row>
        <row r="3689">
          <cell r="F3689">
            <v>40474</v>
          </cell>
          <cell r="J3689">
            <v>16</v>
          </cell>
        </row>
        <row r="3690">
          <cell r="F3690">
            <v>40474</v>
          </cell>
          <cell r="J3690">
            <v>6</v>
          </cell>
        </row>
        <row r="3691">
          <cell r="F3691">
            <v>40474</v>
          </cell>
          <cell r="J3691">
            <v>2</v>
          </cell>
        </row>
        <row r="3692">
          <cell r="F3692">
            <v>40474</v>
          </cell>
        </row>
        <row r="3693">
          <cell r="F3693">
            <v>40474</v>
          </cell>
        </row>
        <row r="3694">
          <cell r="F3694">
            <v>40474</v>
          </cell>
        </row>
        <row r="3695">
          <cell r="F3695">
            <v>40474</v>
          </cell>
        </row>
        <row r="3696">
          <cell r="F3696">
            <v>40474</v>
          </cell>
        </row>
        <row r="3697">
          <cell r="F3697">
            <v>40476</v>
          </cell>
          <cell r="J3697">
            <v>47</v>
          </cell>
        </row>
        <row r="3698">
          <cell r="F3698">
            <v>40476</v>
          </cell>
          <cell r="J3698">
            <v>45</v>
          </cell>
        </row>
        <row r="3699">
          <cell r="F3699">
            <v>40476</v>
          </cell>
          <cell r="J3699">
            <v>36</v>
          </cell>
        </row>
        <row r="3700">
          <cell r="F3700">
            <v>40476</v>
          </cell>
          <cell r="J3700">
            <v>36</v>
          </cell>
        </row>
        <row r="3701">
          <cell r="F3701">
            <v>40476</v>
          </cell>
          <cell r="J3701">
            <v>22</v>
          </cell>
        </row>
        <row r="3702">
          <cell r="F3702">
            <v>40476</v>
          </cell>
          <cell r="J3702">
            <v>9</v>
          </cell>
        </row>
        <row r="3703">
          <cell r="F3703">
            <v>40476</v>
          </cell>
          <cell r="J3703">
            <v>10</v>
          </cell>
        </row>
        <row r="3704">
          <cell r="F3704">
            <v>40476</v>
          </cell>
          <cell r="J3704">
            <v>17</v>
          </cell>
        </row>
        <row r="3705">
          <cell r="F3705">
            <v>40476</v>
          </cell>
          <cell r="J3705">
            <v>4</v>
          </cell>
        </row>
        <row r="3706">
          <cell r="F3706">
            <v>40476</v>
          </cell>
          <cell r="J3706">
            <v>17</v>
          </cell>
        </row>
        <row r="3707">
          <cell r="F3707">
            <v>40476</v>
          </cell>
          <cell r="J3707">
            <v>14.5</v>
          </cell>
        </row>
        <row r="3708">
          <cell r="F3708">
            <v>40476</v>
          </cell>
          <cell r="J3708">
            <v>25</v>
          </cell>
        </row>
        <row r="3709">
          <cell r="F3709">
            <v>40476</v>
          </cell>
        </row>
        <row r="3710">
          <cell r="F3710">
            <v>40477</v>
          </cell>
          <cell r="J3710">
            <v>11</v>
          </cell>
        </row>
        <row r="3711">
          <cell r="F3711">
            <v>40477</v>
          </cell>
          <cell r="J3711">
            <v>1</v>
          </cell>
        </row>
        <row r="3712">
          <cell r="F3712">
            <v>40477</v>
          </cell>
          <cell r="J3712">
            <v>2.4</v>
          </cell>
        </row>
        <row r="3713">
          <cell r="F3713">
            <v>40477</v>
          </cell>
          <cell r="J3713">
            <v>2</v>
          </cell>
        </row>
        <row r="3714">
          <cell r="F3714">
            <v>40477</v>
          </cell>
        </row>
        <row r="3715">
          <cell r="F3715">
            <v>40477</v>
          </cell>
          <cell r="J3715">
            <v>12</v>
          </cell>
        </row>
        <row r="3716">
          <cell r="F3716">
            <v>40477</v>
          </cell>
          <cell r="J3716">
            <v>54</v>
          </cell>
        </row>
        <row r="3717">
          <cell r="F3717">
            <v>40477</v>
          </cell>
          <cell r="J3717">
            <v>10</v>
          </cell>
        </row>
        <row r="3718">
          <cell r="F3718">
            <v>40477</v>
          </cell>
          <cell r="J3718">
            <v>15</v>
          </cell>
        </row>
        <row r="3719">
          <cell r="F3719">
            <v>40477</v>
          </cell>
          <cell r="J3719">
            <v>9</v>
          </cell>
        </row>
        <row r="3720">
          <cell r="F3720">
            <v>40477</v>
          </cell>
          <cell r="J3720">
            <v>3</v>
          </cell>
        </row>
        <row r="3721">
          <cell r="F3721">
            <v>40477</v>
          </cell>
          <cell r="J3721">
            <v>8</v>
          </cell>
        </row>
        <row r="3722">
          <cell r="F3722">
            <v>40477</v>
          </cell>
          <cell r="J3722">
            <v>1</v>
          </cell>
        </row>
        <row r="3723">
          <cell r="F3723">
            <v>40478</v>
          </cell>
          <cell r="J3723">
            <v>3</v>
          </cell>
        </row>
        <row r="3724">
          <cell r="F3724">
            <v>40478</v>
          </cell>
          <cell r="J3724">
            <v>76</v>
          </cell>
        </row>
        <row r="3725">
          <cell r="F3725">
            <v>40478</v>
          </cell>
        </row>
        <row r="3726">
          <cell r="F3726">
            <v>40478</v>
          </cell>
        </row>
        <row r="3727">
          <cell r="F3727">
            <v>40478</v>
          </cell>
          <cell r="J3727">
            <v>5</v>
          </cell>
        </row>
        <row r="3728">
          <cell r="F3728">
            <v>40478</v>
          </cell>
          <cell r="J3728">
            <v>2</v>
          </cell>
        </row>
        <row r="3729">
          <cell r="F3729">
            <v>40478</v>
          </cell>
          <cell r="J3729">
            <v>8.1</v>
          </cell>
        </row>
        <row r="3730">
          <cell r="F3730">
            <v>40478</v>
          </cell>
          <cell r="J3730">
            <v>21.6</v>
          </cell>
        </row>
        <row r="3731">
          <cell r="F3731">
            <v>40478</v>
          </cell>
          <cell r="J3731">
            <v>41</v>
          </cell>
        </row>
        <row r="3732">
          <cell r="F3732">
            <v>40478</v>
          </cell>
          <cell r="J3732">
            <v>20</v>
          </cell>
        </row>
        <row r="3733">
          <cell r="F3733">
            <v>40478</v>
          </cell>
          <cell r="J3733">
            <v>16</v>
          </cell>
        </row>
        <row r="3734">
          <cell r="F3734">
            <v>40478</v>
          </cell>
          <cell r="J3734">
            <v>40</v>
          </cell>
        </row>
        <row r="3735">
          <cell r="F3735">
            <v>40478</v>
          </cell>
          <cell r="J3735">
            <v>13.08</v>
          </cell>
        </row>
        <row r="3736">
          <cell r="F3736">
            <v>40478</v>
          </cell>
          <cell r="J3736">
            <v>6</v>
          </cell>
        </row>
        <row r="3737">
          <cell r="F3737">
            <v>40478</v>
          </cell>
          <cell r="J3737">
            <v>5</v>
          </cell>
        </row>
        <row r="3738">
          <cell r="F3738">
            <v>40478</v>
          </cell>
          <cell r="J3738">
            <v>28</v>
          </cell>
        </row>
        <row r="3739">
          <cell r="F3739">
            <v>40479</v>
          </cell>
          <cell r="J3739">
            <v>14</v>
          </cell>
        </row>
        <row r="3740">
          <cell r="F3740">
            <v>40479</v>
          </cell>
          <cell r="J3740">
            <v>2</v>
          </cell>
        </row>
        <row r="3741">
          <cell r="F3741">
            <v>40479</v>
          </cell>
        </row>
        <row r="3742">
          <cell r="F3742">
            <v>40479</v>
          </cell>
          <cell r="J3742">
            <v>36</v>
          </cell>
        </row>
        <row r="3743">
          <cell r="F3743">
            <v>40479</v>
          </cell>
        </row>
        <row r="3744">
          <cell r="F3744">
            <v>40479</v>
          </cell>
          <cell r="J3744">
            <v>23</v>
          </cell>
        </row>
        <row r="3745">
          <cell r="F3745">
            <v>40479</v>
          </cell>
        </row>
        <row r="3746">
          <cell r="F3746">
            <v>40479</v>
          </cell>
        </row>
        <row r="3747">
          <cell r="F3747">
            <v>40479</v>
          </cell>
        </row>
        <row r="3748">
          <cell r="F3748">
            <v>40479</v>
          </cell>
          <cell r="J3748">
            <v>7</v>
          </cell>
        </row>
        <row r="3749">
          <cell r="F3749">
            <v>40479</v>
          </cell>
          <cell r="J3749">
            <v>76</v>
          </cell>
        </row>
        <row r="3750">
          <cell r="F3750">
            <v>40479</v>
          </cell>
        </row>
        <row r="3751">
          <cell r="F3751">
            <v>40479</v>
          </cell>
          <cell r="J3751">
            <v>2</v>
          </cell>
        </row>
        <row r="3752">
          <cell r="F3752">
            <v>40479</v>
          </cell>
          <cell r="J3752">
            <v>30</v>
          </cell>
        </row>
        <row r="3753">
          <cell r="F3753">
            <v>40479</v>
          </cell>
          <cell r="J3753">
            <v>39</v>
          </cell>
        </row>
        <row r="3754">
          <cell r="F3754">
            <v>40479</v>
          </cell>
          <cell r="J3754">
            <v>8</v>
          </cell>
        </row>
        <row r="3755">
          <cell r="F3755">
            <v>40479</v>
          </cell>
          <cell r="J3755">
            <v>14</v>
          </cell>
        </row>
        <row r="3756">
          <cell r="F3756">
            <v>40479</v>
          </cell>
          <cell r="J3756">
            <v>6</v>
          </cell>
        </row>
        <row r="3757">
          <cell r="F3757">
            <v>40479</v>
          </cell>
          <cell r="J3757">
            <v>28</v>
          </cell>
        </row>
        <row r="3758">
          <cell r="F3758">
            <v>40479</v>
          </cell>
          <cell r="J3758">
            <v>1</v>
          </cell>
        </row>
        <row r="3759">
          <cell r="F3759">
            <v>40480</v>
          </cell>
          <cell r="J3759">
            <v>17</v>
          </cell>
        </row>
        <row r="3760">
          <cell r="F3760">
            <v>40480</v>
          </cell>
          <cell r="J3760">
            <v>5</v>
          </cell>
        </row>
        <row r="3761">
          <cell r="F3761">
            <v>40480</v>
          </cell>
          <cell r="J3761">
            <v>24</v>
          </cell>
        </row>
        <row r="3762">
          <cell r="F3762">
            <v>40480</v>
          </cell>
          <cell r="J3762">
            <v>20</v>
          </cell>
        </row>
        <row r="3763">
          <cell r="F3763">
            <v>40480</v>
          </cell>
          <cell r="J3763">
            <v>11</v>
          </cell>
        </row>
        <row r="3764">
          <cell r="F3764">
            <v>40480</v>
          </cell>
          <cell r="J3764">
            <v>7</v>
          </cell>
        </row>
        <row r="3765">
          <cell r="F3765">
            <v>40480</v>
          </cell>
          <cell r="J3765">
            <v>15</v>
          </cell>
        </row>
        <row r="3766">
          <cell r="F3766">
            <v>40480</v>
          </cell>
          <cell r="J3766">
            <v>41</v>
          </cell>
        </row>
        <row r="3767">
          <cell r="F3767">
            <v>40480</v>
          </cell>
        </row>
        <row r="3768">
          <cell r="F3768">
            <v>40480</v>
          </cell>
          <cell r="J3768">
            <v>16</v>
          </cell>
        </row>
        <row r="3769">
          <cell r="F3769">
            <v>40480</v>
          </cell>
        </row>
        <row r="3770">
          <cell r="F3770">
            <v>40480</v>
          </cell>
        </row>
        <row r="3771">
          <cell r="F3771">
            <v>40480</v>
          </cell>
          <cell r="J3771">
            <v>22</v>
          </cell>
        </row>
        <row r="3772">
          <cell r="F3772">
            <v>40480</v>
          </cell>
        </row>
        <row r="3773">
          <cell r="F3773">
            <v>40480</v>
          </cell>
        </row>
        <row r="3774">
          <cell r="F3774">
            <v>40480</v>
          </cell>
          <cell r="J3774">
            <v>2</v>
          </cell>
        </row>
        <row r="3775">
          <cell r="F3775">
            <v>40480</v>
          </cell>
          <cell r="J3775">
            <v>14</v>
          </cell>
        </row>
        <row r="3776">
          <cell r="F3776">
            <v>40480</v>
          </cell>
          <cell r="J3776">
            <v>2</v>
          </cell>
        </row>
        <row r="3777">
          <cell r="F3777">
            <v>40480</v>
          </cell>
        </row>
        <row r="3778">
          <cell r="F3778">
            <v>40481</v>
          </cell>
        </row>
        <row r="3779">
          <cell r="F3779">
            <v>40481</v>
          </cell>
          <cell r="J3779">
            <v>2</v>
          </cell>
        </row>
        <row r="3780">
          <cell r="F3780">
            <v>40481</v>
          </cell>
          <cell r="J3780">
            <v>8</v>
          </cell>
        </row>
        <row r="3781">
          <cell r="F3781">
            <v>40481</v>
          </cell>
          <cell r="J3781">
            <v>10</v>
          </cell>
        </row>
        <row r="3782">
          <cell r="F3782">
            <v>40481</v>
          </cell>
        </row>
        <row r="3783">
          <cell r="F3783">
            <v>40481</v>
          </cell>
        </row>
        <row r="3784">
          <cell r="F3784">
            <v>40481</v>
          </cell>
        </row>
        <row r="3785">
          <cell r="F3785">
            <v>40481</v>
          </cell>
        </row>
        <row r="3786">
          <cell r="F3786">
            <v>40483</v>
          </cell>
          <cell r="J3786">
            <v>26</v>
          </cell>
        </row>
        <row r="3787">
          <cell r="F3787">
            <v>40483</v>
          </cell>
          <cell r="J3787">
            <v>39</v>
          </cell>
        </row>
        <row r="3788">
          <cell r="F3788">
            <v>40483</v>
          </cell>
          <cell r="J3788">
            <v>40</v>
          </cell>
        </row>
        <row r="3789">
          <cell r="F3789">
            <v>40483</v>
          </cell>
          <cell r="J3789">
            <v>68</v>
          </cell>
        </row>
        <row r="3790">
          <cell r="F3790">
            <v>40483</v>
          </cell>
          <cell r="J3790">
            <v>47</v>
          </cell>
        </row>
        <row r="3791">
          <cell r="F3791">
            <v>40483</v>
          </cell>
          <cell r="J3791">
            <v>85</v>
          </cell>
        </row>
        <row r="3792">
          <cell r="F3792">
            <v>40483</v>
          </cell>
          <cell r="J3792">
            <v>42</v>
          </cell>
        </row>
        <row r="3793">
          <cell r="F3793">
            <v>40483</v>
          </cell>
        </row>
        <row r="3794">
          <cell r="F3794">
            <v>40483</v>
          </cell>
          <cell r="J3794">
            <v>4</v>
          </cell>
        </row>
        <row r="3795">
          <cell r="F3795">
            <v>40483</v>
          </cell>
          <cell r="J3795">
            <v>12</v>
          </cell>
        </row>
        <row r="3796">
          <cell r="F3796">
            <v>40483</v>
          </cell>
          <cell r="J3796">
            <v>13</v>
          </cell>
        </row>
        <row r="3797">
          <cell r="F3797">
            <v>40483</v>
          </cell>
          <cell r="J3797">
            <v>13</v>
          </cell>
        </row>
        <row r="3798">
          <cell r="F3798">
            <v>40483</v>
          </cell>
          <cell r="J3798">
            <v>23</v>
          </cell>
        </row>
        <row r="3799">
          <cell r="F3799">
            <v>40483</v>
          </cell>
          <cell r="J3799">
            <v>22</v>
          </cell>
        </row>
        <row r="3800">
          <cell r="F3800">
            <v>40483</v>
          </cell>
          <cell r="J3800">
            <v>2</v>
          </cell>
        </row>
        <row r="3801">
          <cell r="F3801">
            <v>40483</v>
          </cell>
        </row>
        <row r="3802">
          <cell r="F3802">
            <v>40483</v>
          </cell>
          <cell r="J3802">
            <v>14</v>
          </cell>
        </row>
        <row r="3803">
          <cell r="F3803">
            <v>40483</v>
          </cell>
          <cell r="J3803">
            <v>2</v>
          </cell>
        </row>
        <row r="3804">
          <cell r="F3804">
            <v>40483</v>
          </cell>
          <cell r="J3804">
            <v>18</v>
          </cell>
        </row>
        <row r="3805">
          <cell r="F3805">
            <v>40483</v>
          </cell>
          <cell r="J3805">
            <v>2</v>
          </cell>
        </row>
        <row r="3806">
          <cell r="F3806">
            <v>40484</v>
          </cell>
          <cell r="J3806">
            <v>15</v>
          </cell>
        </row>
        <row r="3807">
          <cell r="F3807">
            <v>40484</v>
          </cell>
          <cell r="J3807">
            <v>2</v>
          </cell>
        </row>
        <row r="3808">
          <cell r="F3808">
            <v>40484</v>
          </cell>
          <cell r="J3808">
            <v>6</v>
          </cell>
        </row>
        <row r="3809">
          <cell r="F3809">
            <v>40484</v>
          </cell>
          <cell r="J3809">
            <v>10</v>
          </cell>
        </row>
        <row r="3810">
          <cell r="F3810">
            <v>40484</v>
          </cell>
          <cell r="J3810">
            <v>6</v>
          </cell>
        </row>
        <row r="3811">
          <cell r="F3811">
            <v>40484</v>
          </cell>
          <cell r="J3811">
            <v>53</v>
          </cell>
        </row>
        <row r="3812">
          <cell r="F3812">
            <v>40484</v>
          </cell>
          <cell r="J3812">
            <v>5</v>
          </cell>
        </row>
        <row r="3813">
          <cell r="F3813">
            <v>40484</v>
          </cell>
          <cell r="J3813">
            <v>36</v>
          </cell>
        </row>
        <row r="3814">
          <cell r="F3814">
            <v>40484</v>
          </cell>
        </row>
        <row r="3815">
          <cell r="F3815">
            <v>40484</v>
          </cell>
          <cell r="J3815">
            <v>37</v>
          </cell>
        </row>
        <row r="3816">
          <cell r="F3816">
            <v>40484</v>
          </cell>
        </row>
        <row r="3817">
          <cell r="F3817">
            <v>40484</v>
          </cell>
          <cell r="J3817">
            <v>26</v>
          </cell>
        </row>
        <row r="3818">
          <cell r="F3818">
            <v>40484</v>
          </cell>
          <cell r="J3818">
            <v>2</v>
          </cell>
        </row>
        <row r="3819">
          <cell r="F3819">
            <v>40484</v>
          </cell>
          <cell r="J3819">
            <v>16</v>
          </cell>
        </row>
        <row r="3820">
          <cell r="F3820">
            <v>40484</v>
          </cell>
          <cell r="J3820">
            <v>5</v>
          </cell>
        </row>
        <row r="3821">
          <cell r="F3821">
            <v>40484</v>
          </cell>
        </row>
        <row r="3822">
          <cell r="F3822">
            <v>40484</v>
          </cell>
        </row>
        <row r="3823">
          <cell r="F3823">
            <v>40485</v>
          </cell>
        </row>
        <row r="3824">
          <cell r="F3824">
            <v>40485</v>
          </cell>
          <cell r="J3824">
            <v>15</v>
          </cell>
        </row>
        <row r="3825">
          <cell r="F3825">
            <v>40485</v>
          </cell>
          <cell r="J3825">
            <v>89</v>
          </cell>
        </row>
        <row r="3826">
          <cell r="F3826">
            <v>40485</v>
          </cell>
        </row>
        <row r="3827">
          <cell r="F3827">
            <v>40485</v>
          </cell>
        </row>
        <row r="3828">
          <cell r="F3828">
            <v>40485</v>
          </cell>
          <cell r="J3828">
            <v>7</v>
          </cell>
        </row>
        <row r="3829">
          <cell r="F3829">
            <v>40485</v>
          </cell>
          <cell r="J3829">
            <v>23</v>
          </cell>
        </row>
        <row r="3830">
          <cell r="F3830">
            <v>40485</v>
          </cell>
          <cell r="J3830">
            <v>8</v>
          </cell>
        </row>
        <row r="3831">
          <cell r="F3831">
            <v>40485</v>
          </cell>
          <cell r="J3831">
            <v>10</v>
          </cell>
        </row>
        <row r="3832">
          <cell r="F3832">
            <v>40485</v>
          </cell>
          <cell r="J3832">
            <v>45</v>
          </cell>
        </row>
        <row r="3833">
          <cell r="F3833">
            <v>40485</v>
          </cell>
          <cell r="J3833">
            <v>42</v>
          </cell>
        </row>
        <row r="3834">
          <cell r="F3834">
            <v>40485</v>
          </cell>
          <cell r="J3834">
            <v>1</v>
          </cell>
        </row>
        <row r="3835">
          <cell r="F3835">
            <v>40485</v>
          </cell>
          <cell r="J3835">
            <v>1</v>
          </cell>
        </row>
        <row r="3836">
          <cell r="F3836">
            <v>40485</v>
          </cell>
          <cell r="J3836">
            <v>8</v>
          </cell>
        </row>
        <row r="3837">
          <cell r="F3837">
            <v>40485</v>
          </cell>
          <cell r="J3837">
            <v>2</v>
          </cell>
        </row>
        <row r="3838">
          <cell r="F3838">
            <v>40486</v>
          </cell>
          <cell r="J3838">
            <v>9</v>
          </cell>
        </row>
        <row r="3839">
          <cell r="F3839">
            <v>40486</v>
          </cell>
          <cell r="J3839">
            <v>24</v>
          </cell>
        </row>
        <row r="3840">
          <cell r="F3840">
            <v>40486</v>
          </cell>
          <cell r="J3840">
            <v>47</v>
          </cell>
        </row>
        <row r="3841">
          <cell r="F3841">
            <v>40486</v>
          </cell>
          <cell r="J3841">
            <v>60</v>
          </cell>
        </row>
        <row r="3842">
          <cell r="F3842">
            <v>40486</v>
          </cell>
          <cell r="J3842">
            <v>4</v>
          </cell>
        </row>
        <row r="3843">
          <cell r="F3843">
            <v>40486</v>
          </cell>
        </row>
        <row r="3844">
          <cell r="F3844">
            <v>40486</v>
          </cell>
          <cell r="J3844">
            <v>4</v>
          </cell>
        </row>
        <row r="3845">
          <cell r="F3845">
            <v>40486</v>
          </cell>
        </row>
        <row r="3846">
          <cell r="F3846">
            <v>40486</v>
          </cell>
          <cell r="J3846">
            <v>13</v>
          </cell>
        </row>
        <row r="3847">
          <cell r="F3847">
            <v>40486</v>
          </cell>
          <cell r="J3847">
            <v>3</v>
          </cell>
        </row>
        <row r="3848">
          <cell r="F3848">
            <v>40486</v>
          </cell>
        </row>
        <row r="3849">
          <cell r="F3849">
            <v>40486</v>
          </cell>
          <cell r="J3849">
            <v>3</v>
          </cell>
        </row>
        <row r="3850">
          <cell r="F3850">
            <v>40486</v>
          </cell>
        </row>
        <row r="3851">
          <cell r="F3851">
            <v>40486</v>
          </cell>
          <cell r="J3851">
            <v>21</v>
          </cell>
        </row>
        <row r="3852">
          <cell r="F3852">
            <v>40487</v>
          </cell>
          <cell r="J3852">
            <v>3</v>
          </cell>
        </row>
        <row r="3853">
          <cell r="F3853">
            <v>40487</v>
          </cell>
          <cell r="J3853">
            <v>14</v>
          </cell>
        </row>
        <row r="3854">
          <cell r="F3854">
            <v>40487</v>
          </cell>
          <cell r="J3854">
            <v>20</v>
          </cell>
        </row>
        <row r="3855">
          <cell r="F3855">
            <v>40487</v>
          </cell>
          <cell r="J3855">
            <v>20</v>
          </cell>
        </row>
        <row r="3856">
          <cell r="F3856">
            <v>40487</v>
          </cell>
          <cell r="J3856">
            <v>1</v>
          </cell>
        </row>
        <row r="3857">
          <cell r="F3857">
            <v>40487</v>
          </cell>
        </row>
        <row r="3858">
          <cell r="F3858">
            <v>40487</v>
          </cell>
          <cell r="J3858">
            <v>7.2</v>
          </cell>
        </row>
        <row r="3859">
          <cell r="F3859">
            <v>40487</v>
          </cell>
          <cell r="J3859">
            <v>20</v>
          </cell>
        </row>
        <row r="3860">
          <cell r="F3860">
            <v>40487</v>
          </cell>
          <cell r="J3860">
            <v>10.6</v>
          </cell>
        </row>
        <row r="3861">
          <cell r="F3861">
            <v>40488</v>
          </cell>
          <cell r="J3861">
            <v>3</v>
          </cell>
        </row>
        <row r="3862">
          <cell r="F3862">
            <v>40488</v>
          </cell>
          <cell r="J3862">
            <v>21</v>
          </cell>
        </row>
        <row r="3863">
          <cell r="F3863">
            <v>40488</v>
          </cell>
        </row>
        <row r="3864">
          <cell r="F3864">
            <v>40488</v>
          </cell>
        </row>
        <row r="3865">
          <cell r="F3865">
            <v>40488</v>
          </cell>
          <cell r="J3865">
            <v>1</v>
          </cell>
        </row>
        <row r="3866">
          <cell r="F3866">
            <v>40488</v>
          </cell>
        </row>
        <row r="3867">
          <cell r="F3867">
            <v>40488</v>
          </cell>
        </row>
        <row r="3868">
          <cell r="F3868">
            <v>40488</v>
          </cell>
        </row>
        <row r="3869">
          <cell r="F3869">
            <v>40488</v>
          </cell>
        </row>
        <row r="3870">
          <cell r="F3870">
            <v>40490</v>
          </cell>
          <cell r="J3870">
            <v>32</v>
          </cell>
        </row>
        <row r="3871">
          <cell r="F3871">
            <v>40490</v>
          </cell>
          <cell r="J3871">
            <v>24</v>
          </cell>
        </row>
        <row r="3872">
          <cell r="F3872">
            <v>40490</v>
          </cell>
          <cell r="J3872">
            <v>30</v>
          </cell>
        </row>
        <row r="3873">
          <cell r="F3873">
            <v>40490</v>
          </cell>
          <cell r="J3873">
            <v>1.7</v>
          </cell>
        </row>
        <row r="3874">
          <cell r="F3874">
            <v>40490</v>
          </cell>
          <cell r="J3874">
            <v>7.4</v>
          </cell>
        </row>
        <row r="3875">
          <cell r="F3875">
            <v>40490</v>
          </cell>
          <cell r="J3875">
            <v>14</v>
          </cell>
        </row>
        <row r="3876">
          <cell r="F3876">
            <v>40490</v>
          </cell>
          <cell r="J3876">
            <v>7</v>
          </cell>
        </row>
        <row r="3877">
          <cell r="F3877">
            <v>40490</v>
          </cell>
          <cell r="J3877">
            <v>1</v>
          </cell>
        </row>
        <row r="3878">
          <cell r="F3878">
            <v>40490</v>
          </cell>
          <cell r="J3878">
            <v>32</v>
          </cell>
        </row>
        <row r="3879">
          <cell r="F3879">
            <v>40490</v>
          </cell>
          <cell r="J3879">
            <v>24</v>
          </cell>
        </row>
        <row r="3880">
          <cell r="F3880">
            <v>40490</v>
          </cell>
          <cell r="J3880">
            <v>7</v>
          </cell>
        </row>
        <row r="3881">
          <cell r="F3881">
            <v>40490</v>
          </cell>
        </row>
        <row r="3882">
          <cell r="F3882">
            <v>40490</v>
          </cell>
          <cell r="J3882">
            <v>10</v>
          </cell>
        </row>
        <row r="3883">
          <cell r="F3883">
            <v>40490</v>
          </cell>
        </row>
        <row r="3884">
          <cell r="F3884">
            <v>40491</v>
          </cell>
          <cell r="J3884">
            <v>34</v>
          </cell>
        </row>
        <row r="3885">
          <cell r="F3885">
            <v>40491</v>
          </cell>
          <cell r="J3885">
            <v>14</v>
          </cell>
        </row>
        <row r="3886">
          <cell r="F3886">
            <v>40491</v>
          </cell>
          <cell r="J3886">
            <v>32</v>
          </cell>
        </row>
        <row r="3887">
          <cell r="F3887">
            <v>40491</v>
          </cell>
          <cell r="J3887">
            <v>25</v>
          </cell>
        </row>
        <row r="3888">
          <cell r="F3888">
            <v>40491</v>
          </cell>
          <cell r="J3888">
            <v>29</v>
          </cell>
        </row>
        <row r="3889">
          <cell r="F3889">
            <v>40491</v>
          </cell>
          <cell r="J3889">
            <v>6.8</v>
          </cell>
        </row>
        <row r="3890">
          <cell r="F3890">
            <v>40491</v>
          </cell>
        </row>
        <row r="3891">
          <cell r="F3891">
            <v>40491</v>
          </cell>
          <cell r="J3891">
            <v>17</v>
          </cell>
        </row>
        <row r="3892">
          <cell r="F3892">
            <v>40491</v>
          </cell>
        </row>
        <row r="3893">
          <cell r="F3893">
            <v>40491</v>
          </cell>
          <cell r="J3893">
            <v>52</v>
          </cell>
        </row>
        <row r="3894">
          <cell r="F3894">
            <v>40491</v>
          </cell>
          <cell r="J3894">
            <v>21</v>
          </cell>
        </row>
        <row r="3895">
          <cell r="F3895">
            <v>40491</v>
          </cell>
          <cell r="J3895">
            <v>7</v>
          </cell>
        </row>
        <row r="3896">
          <cell r="F3896">
            <v>40491</v>
          </cell>
        </row>
        <row r="3897">
          <cell r="F3897">
            <v>40491</v>
          </cell>
          <cell r="J3897">
            <v>20</v>
          </cell>
        </row>
        <row r="3898">
          <cell r="F3898">
            <v>40491</v>
          </cell>
          <cell r="J3898">
            <v>32</v>
          </cell>
        </row>
        <row r="3899">
          <cell r="F3899">
            <v>40491</v>
          </cell>
          <cell r="J3899">
            <v>40</v>
          </cell>
        </row>
        <row r="3900">
          <cell r="F3900">
            <v>40492</v>
          </cell>
          <cell r="J3900">
            <v>5</v>
          </cell>
        </row>
        <row r="3901">
          <cell r="F3901">
            <v>40492</v>
          </cell>
        </row>
        <row r="3902">
          <cell r="F3902">
            <v>40492</v>
          </cell>
          <cell r="J3902">
            <v>13</v>
          </cell>
        </row>
        <row r="3903">
          <cell r="F3903">
            <v>40492</v>
          </cell>
          <cell r="J3903">
            <v>24</v>
          </cell>
        </row>
        <row r="3904">
          <cell r="F3904">
            <v>40492</v>
          </cell>
          <cell r="J3904">
            <v>6</v>
          </cell>
        </row>
        <row r="3905">
          <cell r="F3905">
            <v>40492</v>
          </cell>
          <cell r="J3905">
            <v>6</v>
          </cell>
        </row>
        <row r="3906">
          <cell r="F3906">
            <v>40492</v>
          </cell>
          <cell r="J3906">
            <v>15</v>
          </cell>
        </row>
        <row r="3907">
          <cell r="F3907">
            <v>40492</v>
          </cell>
          <cell r="J3907">
            <v>20.6</v>
          </cell>
        </row>
        <row r="3908">
          <cell r="F3908">
            <v>40492</v>
          </cell>
          <cell r="J3908">
            <v>11.4</v>
          </cell>
        </row>
        <row r="3909">
          <cell r="F3909">
            <v>40492</v>
          </cell>
          <cell r="J3909">
            <v>21</v>
          </cell>
        </row>
        <row r="3910">
          <cell r="F3910">
            <v>40492</v>
          </cell>
          <cell r="J3910">
            <v>48</v>
          </cell>
        </row>
        <row r="3911">
          <cell r="F3911">
            <v>40492</v>
          </cell>
          <cell r="J3911">
            <v>2</v>
          </cell>
        </row>
        <row r="3912">
          <cell r="F3912">
            <v>40492</v>
          </cell>
          <cell r="J3912">
            <v>2</v>
          </cell>
        </row>
        <row r="3913">
          <cell r="F3913">
            <v>40492</v>
          </cell>
          <cell r="J3913">
            <v>27.5</v>
          </cell>
        </row>
        <row r="3914">
          <cell r="F3914">
            <v>40492</v>
          </cell>
          <cell r="J3914">
            <v>20.5</v>
          </cell>
        </row>
        <row r="3915">
          <cell r="F3915">
            <v>40492</v>
          </cell>
          <cell r="J3915">
            <v>5</v>
          </cell>
        </row>
        <row r="3916">
          <cell r="F3916">
            <v>40493</v>
          </cell>
          <cell r="J3916">
            <v>14</v>
          </cell>
        </row>
        <row r="3917">
          <cell r="F3917">
            <v>40493</v>
          </cell>
          <cell r="J3917">
            <v>5</v>
          </cell>
        </row>
        <row r="3918">
          <cell r="F3918">
            <v>40493</v>
          </cell>
          <cell r="J3918">
            <v>17</v>
          </cell>
        </row>
        <row r="3919">
          <cell r="F3919">
            <v>40493</v>
          </cell>
        </row>
        <row r="3920">
          <cell r="F3920">
            <v>40493</v>
          </cell>
        </row>
        <row r="3921">
          <cell r="F3921">
            <v>40493</v>
          </cell>
          <cell r="J3921">
            <v>16.399999999999999</v>
          </cell>
        </row>
        <row r="3922">
          <cell r="F3922">
            <v>40493</v>
          </cell>
          <cell r="J3922">
            <v>4</v>
          </cell>
        </row>
        <row r="3923">
          <cell r="F3923">
            <v>40493</v>
          </cell>
        </row>
        <row r="3924">
          <cell r="F3924">
            <v>40493</v>
          </cell>
          <cell r="J3924">
            <v>4</v>
          </cell>
        </row>
        <row r="3925">
          <cell r="F3925">
            <v>40493</v>
          </cell>
          <cell r="J3925">
            <v>3</v>
          </cell>
        </row>
        <row r="3926">
          <cell r="F3926">
            <v>40493</v>
          </cell>
          <cell r="J3926">
            <v>8</v>
          </cell>
        </row>
        <row r="3927">
          <cell r="F3927">
            <v>40493</v>
          </cell>
          <cell r="J3927">
            <v>12</v>
          </cell>
        </row>
        <row r="3928">
          <cell r="F3928">
            <v>40493</v>
          </cell>
        </row>
        <row r="3929">
          <cell r="F3929">
            <v>40493</v>
          </cell>
          <cell r="J3929">
            <v>28</v>
          </cell>
        </row>
        <row r="3930">
          <cell r="F3930">
            <v>40493</v>
          </cell>
          <cell r="J3930">
            <v>4</v>
          </cell>
        </row>
        <row r="3931">
          <cell r="F3931">
            <v>40494</v>
          </cell>
        </row>
        <row r="3932">
          <cell r="F3932">
            <v>40494</v>
          </cell>
          <cell r="J3932">
            <v>1.7</v>
          </cell>
        </row>
        <row r="3933">
          <cell r="F3933">
            <v>40494</v>
          </cell>
          <cell r="J3933">
            <v>3.4</v>
          </cell>
        </row>
        <row r="3934">
          <cell r="F3934">
            <v>40494</v>
          </cell>
          <cell r="J3934">
            <v>27</v>
          </cell>
        </row>
        <row r="3935">
          <cell r="F3935">
            <v>40494</v>
          </cell>
        </row>
        <row r="3936">
          <cell r="F3936">
            <v>40494</v>
          </cell>
          <cell r="J3936">
            <v>3</v>
          </cell>
        </row>
        <row r="3937">
          <cell r="F3937">
            <v>40494</v>
          </cell>
        </row>
        <row r="3938">
          <cell r="F3938">
            <v>40494</v>
          </cell>
          <cell r="J3938">
            <v>9</v>
          </cell>
        </row>
        <row r="3939">
          <cell r="F3939">
            <v>40494</v>
          </cell>
          <cell r="J3939">
            <v>10</v>
          </cell>
        </row>
        <row r="3940">
          <cell r="F3940">
            <v>40494</v>
          </cell>
        </row>
        <row r="3941">
          <cell r="F3941">
            <v>40494</v>
          </cell>
          <cell r="J3941">
            <v>2.6</v>
          </cell>
        </row>
        <row r="3942">
          <cell r="F3942">
            <v>40494</v>
          </cell>
          <cell r="J3942">
            <v>27</v>
          </cell>
        </row>
        <row r="3943">
          <cell r="F3943">
            <v>40493</v>
          </cell>
        </row>
        <row r="3944">
          <cell r="F3944">
            <v>40495</v>
          </cell>
          <cell r="J3944">
            <v>1</v>
          </cell>
        </row>
        <row r="3945">
          <cell r="F3945">
            <v>40495</v>
          </cell>
          <cell r="J3945">
            <v>11</v>
          </cell>
        </row>
        <row r="3946">
          <cell r="F3946">
            <v>40495</v>
          </cell>
          <cell r="J3946">
            <v>43</v>
          </cell>
        </row>
        <row r="3947">
          <cell r="F3947">
            <v>40495</v>
          </cell>
        </row>
        <row r="3948">
          <cell r="F3948">
            <v>40495</v>
          </cell>
          <cell r="J3948">
            <v>12</v>
          </cell>
        </row>
        <row r="3949">
          <cell r="F3949">
            <v>40495</v>
          </cell>
        </row>
        <row r="3950">
          <cell r="F3950">
            <v>40495</v>
          </cell>
        </row>
        <row r="3951">
          <cell r="F3951">
            <v>40495</v>
          </cell>
        </row>
        <row r="3952">
          <cell r="F3952">
            <v>40495</v>
          </cell>
        </row>
        <row r="3953">
          <cell r="F3953">
            <v>40495</v>
          </cell>
        </row>
        <row r="3954">
          <cell r="F3954">
            <v>40497</v>
          </cell>
          <cell r="J3954">
            <v>20</v>
          </cell>
        </row>
        <row r="3955">
          <cell r="F3955">
            <v>40497</v>
          </cell>
          <cell r="J3955">
            <v>12</v>
          </cell>
        </row>
        <row r="3956">
          <cell r="F3956">
            <v>40497</v>
          </cell>
        </row>
        <row r="3957">
          <cell r="F3957">
            <v>40497</v>
          </cell>
          <cell r="J3957">
            <v>48</v>
          </cell>
        </row>
        <row r="3958">
          <cell r="F3958">
            <v>40498</v>
          </cell>
          <cell r="J3958">
            <v>14</v>
          </cell>
        </row>
        <row r="3959">
          <cell r="F3959">
            <v>40498</v>
          </cell>
          <cell r="J3959">
            <v>13</v>
          </cell>
        </row>
        <row r="3960">
          <cell r="F3960">
            <v>40498</v>
          </cell>
        </row>
        <row r="3961">
          <cell r="F3961">
            <v>40498</v>
          </cell>
        </row>
        <row r="3962">
          <cell r="F3962">
            <v>40498</v>
          </cell>
          <cell r="J3962">
            <v>49</v>
          </cell>
        </row>
        <row r="3963">
          <cell r="F3963">
            <v>40498</v>
          </cell>
        </row>
        <row r="3964">
          <cell r="F3964">
            <v>40498</v>
          </cell>
          <cell r="J3964">
            <v>48</v>
          </cell>
        </row>
        <row r="3965">
          <cell r="F3965">
            <v>40498</v>
          </cell>
        </row>
        <row r="3966">
          <cell r="F3966">
            <v>40498</v>
          </cell>
        </row>
        <row r="3967">
          <cell r="F3967">
            <v>40498</v>
          </cell>
          <cell r="J3967">
            <v>7</v>
          </cell>
        </row>
        <row r="3968">
          <cell r="F3968">
            <v>40498</v>
          </cell>
          <cell r="J3968">
            <v>2</v>
          </cell>
        </row>
        <row r="3969">
          <cell r="F3969">
            <v>40498</v>
          </cell>
          <cell r="J3969">
            <v>30</v>
          </cell>
        </row>
        <row r="3970">
          <cell r="F3970">
            <v>40498</v>
          </cell>
          <cell r="J3970">
            <v>27</v>
          </cell>
        </row>
        <row r="3971">
          <cell r="F3971">
            <v>40498</v>
          </cell>
          <cell r="J3971">
            <v>8</v>
          </cell>
        </row>
        <row r="3972">
          <cell r="F3972">
            <v>40498</v>
          </cell>
          <cell r="J3972">
            <v>7</v>
          </cell>
        </row>
        <row r="3973">
          <cell r="F3973">
            <v>40498</v>
          </cell>
          <cell r="J3973">
            <v>5</v>
          </cell>
        </row>
        <row r="3974">
          <cell r="F3974">
            <v>40498</v>
          </cell>
        </row>
        <row r="3975">
          <cell r="F3975">
            <v>40498</v>
          </cell>
          <cell r="J3975">
            <v>31</v>
          </cell>
        </row>
        <row r="3976">
          <cell r="F3976">
            <v>40499</v>
          </cell>
          <cell r="J3976">
            <v>46</v>
          </cell>
        </row>
        <row r="3977">
          <cell r="F3977">
            <v>40499</v>
          </cell>
          <cell r="J3977">
            <v>5</v>
          </cell>
        </row>
        <row r="3978">
          <cell r="F3978">
            <v>40499</v>
          </cell>
        </row>
        <row r="3979">
          <cell r="F3979">
            <v>40499</v>
          </cell>
        </row>
        <row r="3980">
          <cell r="F3980">
            <v>40499</v>
          </cell>
          <cell r="J3980">
            <v>27</v>
          </cell>
        </row>
        <row r="3981">
          <cell r="F3981">
            <v>40499</v>
          </cell>
        </row>
        <row r="3982">
          <cell r="F3982">
            <v>40499</v>
          </cell>
          <cell r="J3982">
            <v>6</v>
          </cell>
        </row>
        <row r="3983">
          <cell r="F3983">
            <v>40499</v>
          </cell>
          <cell r="J3983">
            <v>2</v>
          </cell>
        </row>
        <row r="3984">
          <cell r="F3984">
            <v>40499</v>
          </cell>
        </row>
        <row r="3985">
          <cell r="F3985">
            <v>40499</v>
          </cell>
        </row>
        <row r="3986">
          <cell r="F3986">
            <v>40499</v>
          </cell>
          <cell r="J3986">
            <v>27</v>
          </cell>
        </row>
        <row r="3987">
          <cell r="F3987">
            <v>40499</v>
          </cell>
          <cell r="J3987">
            <v>4</v>
          </cell>
        </row>
        <row r="3988">
          <cell r="F3988">
            <v>40499</v>
          </cell>
        </row>
        <row r="3989">
          <cell r="F3989">
            <v>40499</v>
          </cell>
          <cell r="J3989">
            <v>9.6</v>
          </cell>
        </row>
        <row r="3990">
          <cell r="F3990">
            <v>40499</v>
          </cell>
        </row>
        <row r="3991">
          <cell r="F3991">
            <v>40499</v>
          </cell>
          <cell r="J3991">
            <v>18</v>
          </cell>
        </row>
        <row r="3992">
          <cell r="F3992">
            <v>40499</v>
          </cell>
          <cell r="J3992">
            <v>2</v>
          </cell>
        </row>
        <row r="3993">
          <cell r="F3993">
            <v>40500</v>
          </cell>
          <cell r="J3993">
            <v>25</v>
          </cell>
        </row>
        <row r="3994">
          <cell r="F3994">
            <v>40500</v>
          </cell>
        </row>
        <row r="3995">
          <cell r="F3995">
            <v>40500</v>
          </cell>
          <cell r="J3995">
            <v>5</v>
          </cell>
        </row>
        <row r="3996">
          <cell r="F3996">
            <v>40500</v>
          </cell>
        </row>
        <row r="3997">
          <cell r="F3997">
            <v>40500</v>
          </cell>
        </row>
        <row r="3998">
          <cell r="F3998">
            <v>40500</v>
          </cell>
        </row>
        <row r="3999">
          <cell r="F3999">
            <v>40500</v>
          </cell>
          <cell r="J3999">
            <v>4</v>
          </cell>
        </row>
        <row r="4000">
          <cell r="F4000">
            <v>40500</v>
          </cell>
          <cell r="J4000">
            <v>19</v>
          </cell>
        </row>
        <row r="4001">
          <cell r="F4001">
            <v>40500</v>
          </cell>
        </row>
        <row r="4002">
          <cell r="F4002">
            <v>40500</v>
          </cell>
        </row>
        <row r="4003">
          <cell r="F4003">
            <v>40500</v>
          </cell>
        </row>
        <row r="4004">
          <cell r="F4004">
            <v>40500</v>
          </cell>
          <cell r="J4004">
            <v>84</v>
          </cell>
        </row>
        <row r="4005">
          <cell r="F4005">
            <v>40500</v>
          </cell>
        </row>
        <row r="4006">
          <cell r="F4006">
            <v>40500</v>
          </cell>
          <cell r="J4006">
            <v>21</v>
          </cell>
        </row>
        <row r="4007">
          <cell r="F4007">
            <v>40500</v>
          </cell>
          <cell r="J4007">
            <v>10</v>
          </cell>
        </row>
        <row r="4008">
          <cell r="F4008">
            <v>40500</v>
          </cell>
        </row>
        <row r="4009">
          <cell r="F4009">
            <v>40500</v>
          </cell>
          <cell r="J4009">
            <v>18</v>
          </cell>
        </row>
        <row r="4010">
          <cell r="F4010">
            <v>40500</v>
          </cell>
        </row>
        <row r="4011">
          <cell r="F4011">
            <v>40500</v>
          </cell>
          <cell r="J4011">
            <v>18</v>
          </cell>
        </row>
        <row r="4012">
          <cell r="F4012">
            <v>40500</v>
          </cell>
          <cell r="J4012">
            <v>14</v>
          </cell>
        </row>
        <row r="4013">
          <cell r="F4013">
            <v>40500</v>
          </cell>
          <cell r="J4013">
            <v>2</v>
          </cell>
        </row>
        <row r="4014">
          <cell r="F4014">
            <v>40501</v>
          </cell>
        </row>
        <row r="4015">
          <cell r="F4015">
            <v>40501</v>
          </cell>
          <cell r="J4015">
            <v>2</v>
          </cell>
        </row>
        <row r="4016">
          <cell r="F4016">
            <v>40501</v>
          </cell>
          <cell r="J4016">
            <v>36</v>
          </cell>
        </row>
        <row r="4017">
          <cell r="F4017">
            <v>40501</v>
          </cell>
        </row>
        <row r="4018">
          <cell r="F4018">
            <v>40501</v>
          </cell>
          <cell r="J4018">
            <v>11</v>
          </cell>
        </row>
        <row r="4019">
          <cell r="F4019">
            <v>40501</v>
          </cell>
          <cell r="J4019">
            <v>10</v>
          </cell>
        </row>
        <row r="4020">
          <cell r="F4020">
            <v>40501</v>
          </cell>
          <cell r="J4020">
            <v>19.600000000000001</v>
          </cell>
        </row>
        <row r="4021">
          <cell r="F4021">
            <v>40501</v>
          </cell>
          <cell r="J4021">
            <v>11</v>
          </cell>
        </row>
        <row r="4022">
          <cell r="F4022">
            <v>40501</v>
          </cell>
        </row>
        <row r="4023">
          <cell r="F4023">
            <v>40501</v>
          </cell>
          <cell r="J4023">
            <v>32</v>
          </cell>
        </row>
        <row r="4024">
          <cell r="F4024">
            <v>40501</v>
          </cell>
          <cell r="J4024">
            <v>1</v>
          </cell>
        </row>
        <row r="4025">
          <cell r="F4025">
            <v>40501</v>
          </cell>
        </row>
        <row r="4026">
          <cell r="F4026">
            <v>40501</v>
          </cell>
          <cell r="J4026">
            <v>8</v>
          </cell>
        </row>
        <row r="4027">
          <cell r="F4027">
            <v>40501</v>
          </cell>
          <cell r="J4027">
            <v>27</v>
          </cell>
        </row>
        <row r="4028">
          <cell r="F4028">
            <v>40501</v>
          </cell>
          <cell r="J4028">
            <v>5</v>
          </cell>
        </row>
        <row r="4029">
          <cell r="F4029">
            <v>40504</v>
          </cell>
          <cell r="J4029">
            <v>46</v>
          </cell>
        </row>
        <row r="4030">
          <cell r="F4030">
            <v>40504</v>
          </cell>
          <cell r="J4030">
            <v>28</v>
          </cell>
        </row>
        <row r="4031">
          <cell r="F4031">
            <v>40504</v>
          </cell>
          <cell r="J4031">
            <v>35</v>
          </cell>
        </row>
        <row r="4032">
          <cell r="F4032">
            <v>40504</v>
          </cell>
          <cell r="J4032">
            <v>123</v>
          </cell>
        </row>
        <row r="4033">
          <cell r="F4033">
            <v>40504</v>
          </cell>
          <cell r="J4033">
            <v>10</v>
          </cell>
        </row>
        <row r="4034">
          <cell r="F4034">
            <v>40504</v>
          </cell>
          <cell r="J4034">
            <v>35</v>
          </cell>
        </row>
        <row r="4035">
          <cell r="F4035">
            <v>40504</v>
          </cell>
          <cell r="J4035">
            <v>4</v>
          </cell>
        </row>
        <row r="4036">
          <cell r="F4036">
            <v>40504</v>
          </cell>
          <cell r="J4036">
            <v>4.5999999999999996</v>
          </cell>
        </row>
        <row r="4037">
          <cell r="F4037">
            <v>40504</v>
          </cell>
          <cell r="J4037">
            <v>71</v>
          </cell>
        </row>
        <row r="4038">
          <cell r="F4038">
            <v>40504</v>
          </cell>
        </row>
        <row r="4039">
          <cell r="F4039">
            <v>40504</v>
          </cell>
          <cell r="J4039">
            <v>20</v>
          </cell>
        </row>
        <row r="4040">
          <cell r="F4040">
            <v>40504</v>
          </cell>
          <cell r="J4040">
            <v>12</v>
          </cell>
        </row>
        <row r="4041">
          <cell r="F4041">
            <v>40504</v>
          </cell>
        </row>
        <row r="4042">
          <cell r="F4042">
            <v>40504</v>
          </cell>
          <cell r="J4042">
            <v>16</v>
          </cell>
        </row>
        <row r="4043">
          <cell r="F4043">
            <v>40504</v>
          </cell>
        </row>
        <row r="4044">
          <cell r="F4044">
            <v>40504</v>
          </cell>
          <cell r="J4044">
            <v>6</v>
          </cell>
        </row>
        <row r="4045">
          <cell r="F4045">
            <v>40505</v>
          </cell>
          <cell r="J4045">
            <v>41</v>
          </cell>
        </row>
        <row r="4046">
          <cell r="F4046">
            <v>40505</v>
          </cell>
          <cell r="J4046">
            <v>2</v>
          </cell>
        </row>
        <row r="4047">
          <cell r="F4047">
            <v>40505</v>
          </cell>
          <cell r="J4047">
            <v>18</v>
          </cell>
        </row>
        <row r="4048">
          <cell r="F4048">
            <v>40505</v>
          </cell>
          <cell r="J4048">
            <v>53</v>
          </cell>
        </row>
        <row r="4049">
          <cell r="F4049">
            <v>40505</v>
          </cell>
        </row>
        <row r="4050">
          <cell r="F4050">
            <v>40505</v>
          </cell>
          <cell r="J4050">
            <v>19</v>
          </cell>
        </row>
        <row r="4051">
          <cell r="F4051">
            <v>40505</v>
          </cell>
          <cell r="J4051">
            <v>32</v>
          </cell>
        </row>
        <row r="4052">
          <cell r="F4052">
            <v>40505</v>
          </cell>
          <cell r="J4052">
            <v>15</v>
          </cell>
        </row>
        <row r="4053">
          <cell r="F4053">
            <v>40505</v>
          </cell>
          <cell r="J4053">
            <v>25</v>
          </cell>
        </row>
        <row r="4054">
          <cell r="F4054">
            <v>40505</v>
          </cell>
          <cell r="J4054">
            <v>19</v>
          </cell>
        </row>
        <row r="4055">
          <cell r="F4055">
            <v>40505</v>
          </cell>
        </row>
        <row r="4056">
          <cell r="F4056">
            <v>40505</v>
          </cell>
          <cell r="J4056">
            <v>26</v>
          </cell>
        </row>
        <row r="4057">
          <cell r="F4057">
            <v>40505</v>
          </cell>
          <cell r="J4057">
            <v>2</v>
          </cell>
        </row>
        <row r="4058">
          <cell r="F4058">
            <v>40505</v>
          </cell>
          <cell r="J4058">
            <v>2</v>
          </cell>
        </row>
        <row r="4059">
          <cell r="F4059">
            <v>40505</v>
          </cell>
          <cell r="J4059">
            <v>36</v>
          </cell>
        </row>
        <row r="4060">
          <cell r="F4060">
            <v>40505</v>
          </cell>
          <cell r="J4060">
            <v>2</v>
          </cell>
        </row>
        <row r="4061">
          <cell r="F4061">
            <v>40505</v>
          </cell>
          <cell r="J4061">
            <v>27</v>
          </cell>
        </row>
        <row r="4062">
          <cell r="F4062">
            <v>40505</v>
          </cell>
          <cell r="J4062">
            <v>16</v>
          </cell>
        </row>
        <row r="4063">
          <cell r="F4063">
            <v>40505</v>
          </cell>
          <cell r="J4063">
            <v>12</v>
          </cell>
        </row>
        <row r="4064">
          <cell r="F4064">
            <v>40506</v>
          </cell>
          <cell r="J4064">
            <v>17</v>
          </cell>
        </row>
        <row r="4065">
          <cell r="F4065">
            <v>40506</v>
          </cell>
          <cell r="J4065">
            <v>22</v>
          </cell>
        </row>
        <row r="4066">
          <cell r="F4066">
            <v>40506</v>
          </cell>
          <cell r="J4066">
            <v>4</v>
          </cell>
        </row>
        <row r="4067">
          <cell r="F4067">
            <v>40506</v>
          </cell>
          <cell r="J4067">
            <v>9</v>
          </cell>
        </row>
        <row r="4068">
          <cell r="F4068">
            <v>40506</v>
          </cell>
        </row>
        <row r="4069">
          <cell r="F4069">
            <v>40506</v>
          </cell>
        </row>
        <row r="4070">
          <cell r="F4070">
            <v>40506</v>
          </cell>
        </row>
        <row r="4071">
          <cell r="F4071">
            <v>40506</v>
          </cell>
        </row>
        <row r="4072">
          <cell r="F4072">
            <v>40506</v>
          </cell>
        </row>
        <row r="4073">
          <cell r="F4073">
            <v>40506</v>
          </cell>
        </row>
        <row r="4074">
          <cell r="F4074">
            <v>40506</v>
          </cell>
        </row>
        <row r="4075">
          <cell r="F4075">
            <v>40506</v>
          </cell>
        </row>
        <row r="4076">
          <cell r="F4076">
            <v>40506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crap Tiromat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470</v>
          </cell>
          <cell r="I9">
            <v>545</v>
          </cell>
          <cell r="J9">
            <v>520</v>
          </cell>
          <cell r="K9">
            <v>2245</v>
          </cell>
          <cell r="L9">
            <v>1725</v>
          </cell>
          <cell r="M9">
            <v>510</v>
          </cell>
          <cell r="N9">
            <v>765</v>
          </cell>
          <cell r="O9">
            <v>2120</v>
          </cell>
          <cell r="P9">
            <v>710</v>
          </cell>
          <cell r="Q9">
            <v>2134</v>
          </cell>
          <cell r="R9">
            <v>1725</v>
          </cell>
          <cell r="S9">
            <v>510</v>
          </cell>
          <cell r="T9">
            <v>0</v>
          </cell>
          <cell r="U9">
            <v>0</v>
          </cell>
          <cell r="V9">
            <v>765</v>
          </cell>
          <cell r="W9">
            <v>1235</v>
          </cell>
          <cell r="X9">
            <v>710</v>
          </cell>
          <cell r="Y9">
            <v>0</v>
          </cell>
          <cell r="Z9">
            <v>1100</v>
          </cell>
          <cell r="AA9">
            <v>0</v>
          </cell>
          <cell r="AB9">
            <v>0</v>
          </cell>
          <cell r="AC9">
            <v>0</v>
          </cell>
          <cell r="AD9">
            <v>1520</v>
          </cell>
          <cell r="AE9">
            <v>1235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Sheet2"/>
      <sheetName val="Grafico Eficiencia"/>
      <sheetName val="Control"/>
      <sheetName val="Hrs Indirectas"/>
      <sheetName val="Grafico Scrap proceso"/>
      <sheetName val="Grafico Scrap calidad"/>
      <sheetName val="Grafico Setup"/>
      <sheetName val="Grafico defectos proceso (APQP)"/>
      <sheetName val="Grafico defectos calidad"/>
      <sheetName val="Grafico PRR"/>
      <sheetName val="Grafico accidentes"/>
      <sheetName val="Grafico incidentes"/>
      <sheetName val="Fugas IV5"/>
      <sheetName val="Sheet1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900</v>
          </cell>
          <cell r="F8">
            <v>630</v>
          </cell>
          <cell r="G8">
            <v>1940</v>
          </cell>
          <cell r="H8">
            <v>1200</v>
          </cell>
          <cell r="I8">
            <v>0</v>
          </cell>
          <cell r="K8">
            <v>0</v>
          </cell>
          <cell r="L8">
            <v>351</v>
          </cell>
          <cell r="M8">
            <v>750</v>
          </cell>
          <cell r="N8">
            <v>760</v>
          </cell>
          <cell r="O8">
            <v>870</v>
          </cell>
          <cell r="P8">
            <v>1435</v>
          </cell>
          <cell r="Q8">
            <v>313</v>
          </cell>
          <cell r="R8">
            <v>185</v>
          </cell>
          <cell r="S8">
            <v>2285</v>
          </cell>
          <cell r="T8">
            <v>313</v>
          </cell>
          <cell r="U8">
            <v>185</v>
          </cell>
          <cell r="V8">
            <v>2285</v>
          </cell>
          <cell r="W8">
            <v>1480</v>
          </cell>
          <cell r="X8">
            <v>1380</v>
          </cell>
          <cell r="AA8">
            <v>0</v>
          </cell>
          <cell r="AB8">
            <v>750</v>
          </cell>
          <cell r="AC8">
            <v>630</v>
          </cell>
          <cell r="AE8">
            <v>630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áfico Defectos de Calidad"/>
      <sheetName val="Grafico PRR"/>
      <sheetName val="Grafico accidentes"/>
      <sheetName val="Grafico incidentes"/>
      <sheetName val="cálculo Scrap"/>
      <sheetName val="Sheet1"/>
    </sheetNames>
    <sheetDataSet>
      <sheetData sheetId="0" refreshError="1"/>
      <sheetData sheetId="1" refreshError="1"/>
      <sheetData sheetId="2" refreshError="1"/>
      <sheetData sheetId="3">
        <row r="34">
          <cell r="AK34">
            <v>0</v>
          </cell>
        </row>
        <row r="35">
          <cell r="AK35">
            <v>0</v>
          </cell>
        </row>
        <row r="36">
          <cell r="AK36">
            <v>0</v>
          </cell>
        </row>
        <row r="38">
          <cell r="F38">
            <v>9.5147136000000003</v>
          </cell>
          <cell r="G38">
            <v>9.4145587200000005</v>
          </cell>
          <cell r="I38">
            <v>95.986041983999996</v>
          </cell>
          <cell r="N38">
            <v>10.315952640000001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áfico Defectos de Calidad"/>
      <sheetName val="Grafico PRR"/>
      <sheetName val="Grafico accidentes"/>
      <sheetName val="Grafico incidentes"/>
      <sheetName val="cálculo Scrap"/>
      <sheetName val="Sheet1"/>
    </sheetNames>
    <sheetDataSet>
      <sheetData sheetId="0" refreshError="1"/>
      <sheetData sheetId="1" refreshError="1"/>
      <sheetData sheetId="2" refreshError="1"/>
      <sheetData sheetId="3">
        <row r="34">
          <cell r="AK34">
            <v>0</v>
          </cell>
        </row>
        <row r="35">
          <cell r="AK35">
            <v>0</v>
          </cell>
        </row>
        <row r="36">
          <cell r="AK36">
            <v>0</v>
          </cell>
        </row>
        <row r="38">
          <cell r="E38">
            <v>4.4068147199999999</v>
          </cell>
          <cell r="F38">
            <v>17.894338560000001</v>
          </cell>
          <cell r="G38">
            <v>19.795612032000001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etup"/>
      <sheetName val="Grafico Scrap calidad"/>
      <sheetName val="Grafico defectos proceso"/>
      <sheetName val="Grafico Tiromat"/>
      <sheetName val="Grafico defectos calidad"/>
      <sheetName val="Grafico PRR"/>
      <sheetName val="Grafico accidentes"/>
      <sheetName val="Grafico incidentes"/>
      <sheetName val="Mejoras"/>
      <sheetName val="Cálculo de Scrap"/>
      <sheetName val="Sheet2"/>
    </sheetNames>
    <sheetDataSet>
      <sheetData sheetId="0">
        <row r="27">
          <cell r="C27">
            <v>0</v>
          </cell>
        </row>
      </sheetData>
      <sheetData sheetId="1"/>
      <sheetData sheetId="2"/>
      <sheetData sheetId="3">
        <row r="47">
          <cell r="AJ47">
            <v>40.569000000000003</v>
          </cell>
        </row>
        <row r="48">
          <cell r="AJ48">
            <v>62.646000000000001</v>
          </cell>
        </row>
        <row r="49">
          <cell r="AJ49">
            <v>14</v>
          </cell>
        </row>
        <row r="51">
          <cell r="E51">
            <v>6.6102220799999998</v>
          </cell>
          <cell r="F51">
            <v>9.9487180800000008</v>
          </cell>
          <cell r="G51">
            <v>6.6102220799999998</v>
          </cell>
          <cell r="H51">
            <v>7.4698848</v>
          </cell>
          <cell r="I51">
            <v>10.015488</v>
          </cell>
          <cell r="K51">
            <v>7.8454655999999998</v>
          </cell>
          <cell r="L51">
            <v>7.8454655999999998</v>
          </cell>
          <cell r="M51">
            <v>4.6738944</v>
          </cell>
          <cell r="N51">
            <v>4.6738944</v>
          </cell>
          <cell r="O51">
            <v>8.7802444800000004</v>
          </cell>
          <cell r="P51">
            <v>8.7802444800000004</v>
          </cell>
          <cell r="S51">
            <v>11.451041279999998</v>
          </cell>
          <cell r="T51">
            <v>5.9759078400000005</v>
          </cell>
          <cell r="U51">
            <v>5.9759078400000005</v>
          </cell>
          <cell r="V51">
            <v>5.9759078400000005</v>
          </cell>
          <cell r="W51">
            <v>4.6972638719999997</v>
          </cell>
          <cell r="X51">
            <v>4.6972638719999997</v>
          </cell>
          <cell r="AA51">
            <v>8.7802444800000004</v>
          </cell>
          <cell r="AB51">
            <v>0</v>
          </cell>
          <cell r="AC51">
            <v>7.2111513599999997</v>
          </cell>
          <cell r="AD51">
            <v>0</v>
          </cell>
          <cell r="AE51">
            <v>0</v>
          </cell>
        </row>
      </sheetData>
      <sheetData sheetId="4"/>
      <sheetData sheetId="5"/>
      <sheetData sheetId="6"/>
      <sheetData sheetId="7"/>
      <sheetData sheetId="8">
        <row r="7">
          <cell r="B7" t="str">
            <v>YTD 2010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etup"/>
      <sheetName val="Grafico Scrap calidad"/>
      <sheetName val="Grafico defectos proceso"/>
      <sheetName val="Grafico Tiromat"/>
      <sheetName val="Grafico defectos calidad"/>
      <sheetName val="Grafico PRR"/>
      <sheetName val="Grafico accidentes"/>
      <sheetName val="Grafico incidentes"/>
      <sheetName val="Mejoras"/>
      <sheetName val="Cálculo de Scrap"/>
      <sheetName val="Sheet2"/>
    </sheetNames>
    <sheetDataSet>
      <sheetData sheetId="0" refreshError="1"/>
      <sheetData sheetId="1" refreshError="1"/>
      <sheetData sheetId="2" refreshError="1"/>
      <sheetData sheetId="3">
        <row r="47">
          <cell r="AJ47">
            <v>44.076999999999998</v>
          </cell>
        </row>
        <row r="48">
          <cell r="AJ48">
            <v>134.33799999999999</v>
          </cell>
        </row>
        <row r="49">
          <cell r="AJ49">
            <v>11.2</v>
          </cell>
        </row>
        <row r="51">
          <cell r="G51">
            <v>7.1777664000000012</v>
          </cell>
          <cell r="H51">
            <v>5.8757529599999998</v>
          </cell>
          <cell r="I51">
            <v>7.277921280000001</v>
          </cell>
          <cell r="J51">
            <v>29.912924159999999</v>
          </cell>
          <cell r="O51">
            <v>14.343430751999998</v>
          </cell>
          <cell r="P51">
            <v>14.343430751999998</v>
          </cell>
          <cell r="Q51">
            <v>10.74161088</v>
          </cell>
          <cell r="R51">
            <v>8.746859520000001</v>
          </cell>
          <cell r="W51">
            <v>0</v>
          </cell>
          <cell r="X51">
            <v>0</v>
          </cell>
          <cell r="Y51">
            <v>35.844596928000016</v>
          </cell>
          <cell r="AA51">
            <v>14.343430751999998</v>
          </cell>
          <cell r="AB51">
            <v>0</v>
          </cell>
          <cell r="AC51">
            <v>18.273911040000002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Tiromat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Mejoras"/>
      <sheetName val="Cálculo de Scrap"/>
      <sheetName val="Sheet2"/>
    </sheetNames>
    <sheetDataSet>
      <sheetData sheetId="0" refreshError="1"/>
      <sheetData sheetId="1" refreshError="1"/>
      <sheetData sheetId="2" refreshError="1"/>
      <sheetData sheetId="3">
        <row r="47">
          <cell r="AJ47">
            <v>71.055999999999997</v>
          </cell>
        </row>
        <row r="48">
          <cell r="AJ48">
            <v>166.32065</v>
          </cell>
        </row>
        <row r="49">
          <cell r="AJ49">
            <v>13.45</v>
          </cell>
        </row>
        <row r="51">
          <cell r="C51">
            <v>19.196351999999997</v>
          </cell>
          <cell r="D51">
            <v>8.4463948799999997</v>
          </cell>
          <cell r="E51">
            <v>9.1140940799999992</v>
          </cell>
          <cell r="F51">
            <v>9.7484083199999993</v>
          </cell>
          <cell r="G51">
            <v>135.63474624</v>
          </cell>
          <cell r="J51">
            <v>7.0442265599999994</v>
          </cell>
          <cell r="K51">
            <v>7.3446911999999998</v>
          </cell>
          <cell r="L51">
            <v>7.3446911999999998</v>
          </cell>
          <cell r="M51">
            <v>87.151020767999995</v>
          </cell>
          <cell r="N51">
            <v>87.151020767999995</v>
          </cell>
          <cell r="Q51">
            <v>4.9409740800000002</v>
          </cell>
          <cell r="R51">
            <v>13.65444864</v>
          </cell>
          <cell r="S51">
            <v>66.669765119999994</v>
          </cell>
          <cell r="T51">
            <v>45.114493535999998</v>
          </cell>
          <cell r="U51">
            <v>45.114493535999998</v>
          </cell>
          <cell r="V51">
            <v>45.114493535999998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47">
          <cell r="AJ47">
            <v>56.837000000000003</v>
          </cell>
        </row>
        <row r="48">
          <cell r="AJ48">
            <v>60.408999999999999</v>
          </cell>
        </row>
        <row r="49">
          <cell r="AJ49">
            <v>10.225</v>
          </cell>
        </row>
        <row r="51">
          <cell r="C51">
            <v>25.667191871999997</v>
          </cell>
          <cell r="D51">
            <v>28.686861503999996</v>
          </cell>
          <cell r="F51">
            <v>8.1459302400000002</v>
          </cell>
          <cell r="G51">
            <v>78.955430399999997</v>
          </cell>
          <cell r="J51">
            <v>72.078128640000003</v>
          </cell>
          <cell r="Q51">
            <v>28.602981791999998</v>
          </cell>
          <cell r="R51">
            <v>4.7811435840000005</v>
          </cell>
          <cell r="S51">
            <v>1.8027878399999999</v>
          </cell>
          <cell r="T51">
            <v>0</v>
          </cell>
          <cell r="U51">
            <v>0</v>
          </cell>
          <cell r="V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47">
          <cell r="AJ47">
            <v>27.963999999999999</v>
          </cell>
        </row>
        <row r="48">
          <cell r="AJ48">
            <v>80.162000000000006</v>
          </cell>
        </row>
        <row r="49">
          <cell r="AJ49">
            <v>11.731999999999999</v>
          </cell>
        </row>
        <row r="51">
          <cell r="H51">
            <v>135.38185516799999</v>
          </cell>
          <cell r="I51">
            <v>23.169162240000002</v>
          </cell>
          <cell r="J51">
            <v>11.951815680000001</v>
          </cell>
          <cell r="M51">
            <v>23.933677824000014</v>
          </cell>
          <cell r="N51">
            <v>23.933677824000014</v>
          </cell>
          <cell r="O51">
            <v>0</v>
          </cell>
          <cell r="P51">
            <v>0</v>
          </cell>
          <cell r="Q51">
            <v>84.096714240000011</v>
          </cell>
          <cell r="T51">
            <v>8.6133196799999983</v>
          </cell>
          <cell r="U51">
            <v>8.6133196799999983</v>
          </cell>
          <cell r="V51">
            <v>8.6133196799999983</v>
          </cell>
          <cell r="W51">
            <v>34.558441344000002</v>
          </cell>
          <cell r="X51">
            <v>34.558441344000002</v>
          </cell>
          <cell r="AF51">
            <v>63.464808959999999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K47">
            <v>32.438000000000002</v>
          </cell>
        </row>
        <row r="48">
          <cell r="AK48">
            <v>30.184999999999999</v>
          </cell>
        </row>
        <row r="49">
          <cell r="AK49">
            <v>1.361</v>
          </cell>
        </row>
        <row r="50">
          <cell r="AK50">
            <v>64.450935360000003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6">
          <cell r="BP46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7">
          <cell r="BL47">
            <v>0</v>
          </cell>
        </row>
      </sheetData>
      <sheetData sheetId="44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46.935000000000002</v>
          </cell>
        </row>
        <row r="48">
          <cell r="AJ48">
            <v>34.840000000000003</v>
          </cell>
        </row>
        <row r="49">
          <cell r="AJ49">
            <v>2.3245</v>
          </cell>
        </row>
        <row r="50">
          <cell r="AJ50">
            <v>115.19175628800001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50.255000000000003</v>
          </cell>
        </row>
        <row r="48">
          <cell r="AJ48">
            <v>51.07</v>
          </cell>
        </row>
        <row r="49">
          <cell r="AJ49">
            <v>23.045000000000002</v>
          </cell>
        </row>
        <row r="50">
          <cell r="AJ50">
            <v>157.392051264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68.204999999999998</v>
          </cell>
        </row>
        <row r="48">
          <cell r="AJ48">
            <v>65.319999999999993</v>
          </cell>
        </row>
        <row r="49">
          <cell r="AJ49">
            <v>30.574999999999999</v>
          </cell>
        </row>
        <row r="50">
          <cell r="AJ50">
            <v>205.46878867200002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101.95</v>
          </cell>
        </row>
        <row r="48">
          <cell r="AJ48">
            <v>61.917000000000002</v>
          </cell>
        </row>
        <row r="49">
          <cell r="AJ49">
            <v>37.26</v>
          </cell>
        </row>
        <row r="50">
          <cell r="AJ50">
            <v>185.16387456000004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113.905</v>
          </cell>
        </row>
        <row r="48">
          <cell r="AJ48">
            <v>66.495000000000005</v>
          </cell>
        </row>
        <row r="49">
          <cell r="AJ49">
            <v>25.67</v>
          </cell>
        </row>
        <row r="50">
          <cell r="AJ50">
            <v>251.63833766399998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131.697</v>
          </cell>
        </row>
        <row r="48">
          <cell r="AJ48">
            <v>79.718999999999994</v>
          </cell>
        </row>
        <row r="49">
          <cell r="AJ49">
            <v>41.024999999999999</v>
          </cell>
        </row>
        <row r="50">
          <cell r="AJ50">
            <v>369.11979417600003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Cálculo de Scrap"/>
    </sheetNames>
    <sheetDataSet>
      <sheetData sheetId="0" refreshError="1"/>
      <sheetData sheetId="1" refreshError="1"/>
      <sheetData sheetId="2" refreshError="1"/>
      <sheetData sheetId="3">
        <row r="47">
          <cell r="AJ47">
            <v>77.17</v>
          </cell>
        </row>
        <row r="48">
          <cell r="AJ48">
            <v>53.05</v>
          </cell>
        </row>
        <row r="49">
          <cell r="AJ49">
            <v>6.86</v>
          </cell>
        </row>
        <row r="50">
          <cell r="AJ50">
            <v>209.36586585599997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defectos proceso"/>
      <sheetName val="Hrs conexión"/>
      <sheetName val="Grafico Setup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Hs Ganadas vrs Hs Planeada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5.94</v>
          </cell>
          <cell r="G9">
            <v>6.1</v>
          </cell>
          <cell r="H9">
            <v>5.82</v>
          </cell>
          <cell r="I9">
            <v>5.42</v>
          </cell>
          <cell r="J9">
            <v>0</v>
          </cell>
          <cell r="K9">
            <v>0</v>
          </cell>
          <cell r="L9">
            <v>5.67</v>
          </cell>
          <cell r="M9">
            <v>5.6</v>
          </cell>
          <cell r="N9">
            <v>6.02</v>
          </cell>
          <cell r="O9">
            <v>5.8</v>
          </cell>
          <cell r="P9">
            <v>6</v>
          </cell>
          <cell r="Q9">
            <v>0</v>
          </cell>
          <cell r="R9">
            <v>0</v>
          </cell>
          <cell r="S9">
            <v>5.0999999999999996</v>
          </cell>
          <cell r="T9">
            <v>5.6</v>
          </cell>
          <cell r="U9">
            <v>5.8</v>
          </cell>
          <cell r="V9">
            <v>6.3</v>
          </cell>
          <cell r="W9">
            <v>5.48</v>
          </cell>
          <cell r="X9">
            <v>0</v>
          </cell>
          <cell r="Y9">
            <v>0</v>
          </cell>
          <cell r="Z9">
            <v>5.68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74">
          <cell r="F74">
            <v>28.95</v>
          </cell>
          <cell r="G74">
            <v>28.78</v>
          </cell>
          <cell r="H74">
            <v>28.78</v>
          </cell>
          <cell r="I74">
            <v>39.08</v>
          </cell>
          <cell r="L74">
            <v>12.14</v>
          </cell>
          <cell r="M74">
            <v>8.83</v>
          </cell>
          <cell r="N74">
            <v>14.13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defectos proceso"/>
      <sheetName val="Hrs conexión"/>
      <sheetName val="Grafico Setup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Hs Ganadas vrs Hs Planeada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5.31</v>
          </cell>
          <cell r="E9">
            <v>4.75</v>
          </cell>
          <cell r="F9">
            <v>0</v>
          </cell>
          <cell r="G9">
            <v>0</v>
          </cell>
          <cell r="H9">
            <v>5.92</v>
          </cell>
          <cell r="I9">
            <v>4.51</v>
          </cell>
          <cell r="J9">
            <v>4.2</v>
          </cell>
          <cell r="K9">
            <v>4.83</v>
          </cell>
          <cell r="L9">
            <v>5.01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6.71</v>
          </cell>
          <cell r="W9">
            <v>5.16</v>
          </cell>
          <cell r="X9">
            <v>4.26</v>
          </cell>
          <cell r="Y9">
            <v>5.19</v>
          </cell>
          <cell r="Z9">
            <v>5.13</v>
          </cell>
          <cell r="AA9">
            <v>0</v>
          </cell>
          <cell r="AB9">
            <v>0</v>
          </cell>
          <cell r="AC9">
            <v>4.8600000000000003</v>
          </cell>
          <cell r="AD9">
            <v>4.72</v>
          </cell>
          <cell r="AE9">
            <v>5</v>
          </cell>
          <cell r="AF9">
            <v>5.53</v>
          </cell>
          <cell r="AG9">
            <v>5.22</v>
          </cell>
        </row>
        <row r="74">
          <cell r="D74">
            <v>15.53</v>
          </cell>
          <cell r="E74">
            <v>9.1300000000000008</v>
          </cell>
          <cell r="H74">
            <v>12.14</v>
          </cell>
          <cell r="I74">
            <v>16.190000000000001</v>
          </cell>
          <cell r="J74">
            <v>25.76</v>
          </cell>
          <cell r="K74">
            <v>12.73</v>
          </cell>
          <cell r="L74">
            <v>12.18</v>
          </cell>
          <cell r="V74">
            <v>44.16</v>
          </cell>
          <cell r="W74">
            <v>43.2</v>
          </cell>
          <cell r="X74">
            <v>18.47</v>
          </cell>
          <cell r="Y74">
            <v>5.19</v>
          </cell>
          <cell r="Z74">
            <v>5.13</v>
          </cell>
          <cell r="AC74">
            <v>4.8600000000000003</v>
          </cell>
          <cell r="AD74">
            <v>4.72</v>
          </cell>
          <cell r="AE74">
            <v>5</v>
          </cell>
          <cell r="AF74">
            <v>15.61</v>
          </cell>
          <cell r="AG74">
            <v>26.57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defectos proceso"/>
      <sheetName val="Hrs conexión"/>
      <sheetName val="Grafico Setup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Hs Ganadas vrs Hs Planeadas"/>
    </sheetNames>
    <sheetDataSet>
      <sheetData sheetId="0" refreshError="1"/>
      <sheetData sheetId="1" refreshError="1"/>
      <sheetData sheetId="2" refreshError="1"/>
      <sheetData sheetId="3">
        <row r="9">
          <cell r="D9">
            <v>4.38</v>
          </cell>
          <cell r="E9">
            <v>4.18</v>
          </cell>
          <cell r="F9">
            <v>2.6</v>
          </cell>
          <cell r="G9">
            <v>4.5599999999999996</v>
          </cell>
          <cell r="H9">
            <v>0</v>
          </cell>
          <cell r="I9">
            <v>0</v>
          </cell>
          <cell r="J9">
            <v>4.34</v>
          </cell>
          <cell r="K9">
            <v>4.82</v>
          </cell>
          <cell r="L9">
            <v>4.75</v>
          </cell>
          <cell r="M9">
            <v>5.17</v>
          </cell>
          <cell r="N9">
            <v>4.83</v>
          </cell>
          <cell r="O9">
            <v>0</v>
          </cell>
          <cell r="P9">
            <v>0</v>
          </cell>
          <cell r="Q9">
            <v>4.3</v>
          </cell>
          <cell r="R9">
            <v>3.86</v>
          </cell>
          <cell r="S9">
            <v>3.98</v>
          </cell>
          <cell r="T9">
            <v>5.33</v>
          </cell>
          <cell r="U9">
            <v>4.96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4.3099999999999996</v>
          </cell>
          <cell r="AB9">
            <v>4.8600000000000003</v>
          </cell>
          <cell r="AC9">
            <v>0</v>
          </cell>
          <cell r="AD9">
            <v>0</v>
          </cell>
          <cell r="AE9">
            <v>5.23</v>
          </cell>
          <cell r="AF9">
            <v>4.03</v>
          </cell>
          <cell r="AG9">
            <v>4.43</v>
          </cell>
          <cell r="AH9">
            <v>0</v>
          </cell>
        </row>
        <row r="77">
          <cell r="D77">
            <v>14.84</v>
          </cell>
          <cell r="E77">
            <v>21.93</v>
          </cell>
          <cell r="F77">
            <v>13.02</v>
          </cell>
          <cell r="G77">
            <v>16.399999999999999</v>
          </cell>
          <cell r="J77">
            <v>15.8</v>
          </cell>
          <cell r="K77">
            <v>14.09</v>
          </cell>
          <cell r="L77">
            <v>13.4</v>
          </cell>
          <cell r="M77">
            <v>14.9</v>
          </cell>
          <cell r="N77">
            <v>13.75</v>
          </cell>
          <cell r="Q77">
            <v>14.5</v>
          </cell>
          <cell r="R77">
            <v>13.43</v>
          </cell>
          <cell r="S77">
            <v>13.86</v>
          </cell>
          <cell r="T77">
            <v>14.03</v>
          </cell>
          <cell r="U77">
            <v>14.65</v>
          </cell>
          <cell r="AA77">
            <v>8.91</v>
          </cell>
          <cell r="AB77">
            <v>23.63</v>
          </cell>
          <cell r="AE77">
            <v>28.06</v>
          </cell>
          <cell r="AF77">
            <v>16.04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6">
          <cell r="BP46">
            <v>15095.105364375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47">
          <cell r="BL47">
            <v>1032.5540000000001</v>
          </cell>
        </row>
      </sheetData>
      <sheetData sheetId="44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defectos proceso"/>
      <sheetName val="Hrs conexión"/>
      <sheetName val="Grafico Setup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Hs Ganadas vrs Hs Planeadas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4.75</v>
          </cell>
          <cell r="G9">
            <v>4.8600000000000003</v>
          </cell>
          <cell r="H9">
            <v>4.88</v>
          </cell>
          <cell r="I9">
            <v>5.4</v>
          </cell>
          <cell r="J9">
            <v>4.87</v>
          </cell>
          <cell r="K9">
            <v>0</v>
          </cell>
          <cell r="L9">
            <v>0</v>
          </cell>
          <cell r="M9">
            <v>4.3099999999999996</v>
          </cell>
          <cell r="N9">
            <v>5.17</v>
          </cell>
          <cell r="O9">
            <v>4.12</v>
          </cell>
          <cell r="P9">
            <v>4.34</v>
          </cell>
          <cell r="Q9">
            <v>4.6100000000000003</v>
          </cell>
          <cell r="R9">
            <v>0</v>
          </cell>
          <cell r="S9">
            <v>0</v>
          </cell>
          <cell r="T9">
            <v>1.98</v>
          </cell>
          <cell r="U9">
            <v>5.08</v>
          </cell>
          <cell r="V9">
            <v>4.93</v>
          </cell>
          <cell r="W9">
            <v>5.48</v>
          </cell>
          <cell r="X9">
            <v>4.38</v>
          </cell>
          <cell r="Y9">
            <v>0</v>
          </cell>
          <cell r="Z9">
            <v>0</v>
          </cell>
          <cell r="AA9">
            <v>4.8899999999999997</v>
          </cell>
          <cell r="AB9">
            <v>4.57</v>
          </cell>
          <cell r="AC9">
            <v>4.71</v>
          </cell>
          <cell r="AD9">
            <v>4.3899999999999997</v>
          </cell>
          <cell r="AE9">
            <v>4.95</v>
          </cell>
          <cell r="AF9">
            <v>4.45</v>
          </cell>
          <cell r="AG9">
            <v>0</v>
          </cell>
          <cell r="AH9">
            <v>4.45</v>
          </cell>
        </row>
        <row r="77">
          <cell r="F77">
            <v>15.75</v>
          </cell>
          <cell r="G77">
            <v>14.72</v>
          </cell>
          <cell r="H77">
            <v>11.3</v>
          </cell>
          <cell r="I77">
            <v>10.3</v>
          </cell>
          <cell r="J77">
            <v>11.85</v>
          </cell>
          <cell r="K77">
            <v>12.95</v>
          </cell>
          <cell r="L77">
            <v>11.48</v>
          </cell>
          <cell r="M77">
            <v>11.92</v>
          </cell>
          <cell r="N77">
            <v>10.67</v>
          </cell>
          <cell r="O77">
            <v>55.79</v>
          </cell>
          <cell r="P77">
            <v>23.18</v>
          </cell>
          <cell r="Q77">
            <v>15.16</v>
          </cell>
          <cell r="R77">
            <v>20.46</v>
          </cell>
          <cell r="S77">
            <v>17.37</v>
          </cell>
          <cell r="T77">
            <v>72.42</v>
          </cell>
          <cell r="U77">
            <v>13.84</v>
          </cell>
          <cell r="V77">
            <v>13.47</v>
          </cell>
          <cell r="W77">
            <v>14.94</v>
          </cell>
          <cell r="X77">
            <v>13.98</v>
          </cell>
          <cell r="AA77">
            <v>24.38</v>
          </cell>
          <cell r="AB77">
            <v>11.25</v>
          </cell>
          <cell r="AC77">
            <v>12.07</v>
          </cell>
          <cell r="AD77">
            <v>44.82</v>
          </cell>
          <cell r="AE77">
            <v>14.79</v>
          </cell>
          <cell r="AH77">
            <v>19.649999999999999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Hrs conexión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Hs Ganadas vrs Hs Planeadas"/>
    </sheetNames>
    <sheetDataSet>
      <sheetData sheetId="0" refreshError="1"/>
      <sheetData sheetId="1" refreshError="1"/>
      <sheetData sheetId="2" refreshError="1"/>
      <sheetData sheetId="3">
        <row r="9">
          <cell r="H9">
            <v>4.03</v>
          </cell>
          <cell r="I9">
            <v>5.07</v>
          </cell>
          <cell r="J9">
            <v>4.8899999999999997</v>
          </cell>
          <cell r="K9">
            <v>4.9800000000000004</v>
          </cell>
          <cell r="L9">
            <v>5.31</v>
          </cell>
          <cell r="M9">
            <v>0</v>
          </cell>
          <cell r="N9">
            <v>0</v>
          </cell>
          <cell r="O9">
            <v>4.8899999999999997</v>
          </cell>
          <cell r="P9">
            <v>5.01</v>
          </cell>
          <cell r="Q9">
            <v>4.07</v>
          </cell>
          <cell r="R9">
            <v>5.21</v>
          </cell>
          <cell r="S9">
            <v>5.08</v>
          </cell>
          <cell r="T9">
            <v>0</v>
          </cell>
          <cell r="U9">
            <v>0</v>
          </cell>
          <cell r="V9">
            <v>4.87</v>
          </cell>
          <cell r="W9">
            <v>5.01</v>
          </cell>
          <cell r="X9">
            <v>4.4400000000000004</v>
          </cell>
          <cell r="Y9">
            <v>4.8600000000000003</v>
          </cell>
          <cell r="Z9">
            <v>5.13</v>
          </cell>
          <cell r="AA9">
            <v>0</v>
          </cell>
          <cell r="AB9">
            <v>0</v>
          </cell>
          <cell r="AC9">
            <v>4.8600000000000003</v>
          </cell>
          <cell r="AD9">
            <v>4.38</v>
          </cell>
          <cell r="AE9">
            <v>4.75</v>
          </cell>
          <cell r="AF9">
            <v>4.12</v>
          </cell>
          <cell r="AG9">
            <v>4.8</v>
          </cell>
        </row>
        <row r="77">
          <cell r="H77">
            <v>15.68</v>
          </cell>
          <cell r="I77">
            <v>13.25</v>
          </cell>
          <cell r="J77">
            <v>9.7200000000000006</v>
          </cell>
          <cell r="K77">
            <v>12.95</v>
          </cell>
          <cell r="L77">
            <v>11.48</v>
          </cell>
          <cell r="O77">
            <v>17.22</v>
          </cell>
          <cell r="P77">
            <v>17.52</v>
          </cell>
          <cell r="Q77">
            <v>15.6</v>
          </cell>
          <cell r="R77">
            <v>20.46</v>
          </cell>
          <cell r="S77">
            <v>17.37</v>
          </cell>
          <cell r="V77">
            <v>18.03</v>
          </cell>
          <cell r="W77">
            <v>11.83</v>
          </cell>
          <cell r="X77">
            <v>14.28</v>
          </cell>
          <cell r="Y77">
            <v>15.75</v>
          </cell>
          <cell r="Z77">
            <v>10.82</v>
          </cell>
          <cell r="AC77">
            <v>10.97</v>
          </cell>
          <cell r="AD77">
            <v>26.05</v>
          </cell>
          <cell r="AE77">
            <v>25.98</v>
          </cell>
          <cell r="AF77">
            <v>13.98</v>
          </cell>
          <cell r="AG77">
            <v>17.84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Hrs conexión"/>
      <sheetName val="Grafico defectos calidad"/>
      <sheetName val="Grafico PRR"/>
      <sheetName val="Grafico accidentes"/>
      <sheetName val="Grafico incidentes"/>
      <sheetName val="Acciones de  Celda."/>
      <sheetName val="Scrap Tiromat"/>
      <sheetName val="Sheet2"/>
      <sheetName val="Sheet3"/>
      <sheetName val="Sheet1"/>
      <sheetName val="Sheet4"/>
      <sheetName val="Sheet5"/>
    </sheetNames>
    <sheetDataSet>
      <sheetData sheetId="0" refreshError="1"/>
      <sheetData sheetId="1" refreshError="1"/>
      <sheetData sheetId="2" refreshError="1"/>
      <sheetData sheetId="3">
        <row r="9">
          <cell r="D9">
            <v>5.81</v>
          </cell>
          <cell r="E9">
            <v>5.45</v>
          </cell>
          <cell r="F9">
            <v>4.34</v>
          </cell>
          <cell r="G9">
            <v>5.24</v>
          </cell>
          <cell r="H9">
            <v>4.32</v>
          </cell>
          <cell r="I9">
            <v>0</v>
          </cell>
          <cell r="J9">
            <v>0</v>
          </cell>
          <cell r="K9">
            <v>4.75</v>
          </cell>
          <cell r="L9">
            <v>4.6399999999999997</v>
          </cell>
          <cell r="M9">
            <v>5.03</v>
          </cell>
          <cell r="N9">
            <v>5.19</v>
          </cell>
          <cell r="O9">
            <v>5.2</v>
          </cell>
          <cell r="P9">
            <v>0</v>
          </cell>
          <cell r="Q9">
            <v>0</v>
          </cell>
          <cell r="R9">
            <v>4.8600000000000003</v>
          </cell>
          <cell r="S9">
            <v>5.08</v>
          </cell>
          <cell r="T9">
            <v>4.1399999999999997</v>
          </cell>
          <cell r="U9">
            <v>5.08</v>
          </cell>
          <cell r="V9">
            <v>5.0599999999999996</v>
          </cell>
          <cell r="W9">
            <v>0</v>
          </cell>
          <cell r="X9">
            <v>0</v>
          </cell>
          <cell r="Y9">
            <v>4.8600000000000003</v>
          </cell>
          <cell r="Z9">
            <v>5.01</v>
          </cell>
          <cell r="AA9">
            <v>4.93</v>
          </cell>
          <cell r="AB9">
            <v>5.08</v>
          </cell>
          <cell r="AC9">
            <v>4.0999999999999996</v>
          </cell>
          <cell r="AD9">
            <v>0</v>
          </cell>
          <cell r="AE9">
            <v>0</v>
          </cell>
          <cell r="AF9">
            <v>5.4</v>
          </cell>
          <cell r="AG9">
            <v>5.8</v>
          </cell>
          <cell r="AH9">
            <v>4.95</v>
          </cell>
        </row>
        <row r="77">
          <cell r="D77">
            <v>13.98</v>
          </cell>
          <cell r="E77">
            <v>9.86</v>
          </cell>
          <cell r="F77">
            <v>17</v>
          </cell>
          <cell r="G77">
            <v>14.57</v>
          </cell>
          <cell r="H77">
            <v>14.72</v>
          </cell>
          <cell r="K77">
            <v>19.690000000000001</v>
          </cell>
          <cell r="L77">
            <v>11.26</v>
          </cell>
          <cell r="M77">
            <v>18.25</v>
          </cell>
          <cell r="N77">
            <v>27</v>
          </cell>
          <cell r="O77">
            <v>21.71</v>
          </cell>
          <cell r="R77">
            <v>28.92</v>
          </cell>
          <cell r="S77">
            <v>34.520000000000003</v>
          </cell>
          <cell r="T77">
            <v>11.04</v>
          </cell>
          <cell r="U77">
            <v>18.04</v>
          </cell>
          <cell r="V77">
            <v>6.11</v>
          </cell>
          <cell r="Y77">
            <v>15.6</v>
          </cell>
          <cell r="Z77">
            <v>12.14</v>
          </cell>
          <cell r="AA77">
            <v>15.6</v>
          </cell>
          <cell r="AB77">
            <v>19.28</v>
          </cell>
          <cell r="AC77">
            <v>19.440000000000001</v>
          </cell>
          <cell r="AF77">
            <v>16.57</v>
          </cell>
          <cell r="AG77">
            <v>12.63</v>
          </cell>
          <cell r="AH77">
            <v>19.5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Hrs conexión"/>
      <sheetName val="Grafico defectos calidad"/>
      <sheetName val="Grafico PRR"/>
      <sheetName val="Grafico accidentes"/>
      <sheetName val="Grafico incidentes"/>
      <sheetName val="Acciones de  Celda.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9">
          <cell r="D9">
            <v>4.09</v>
          </cell>
          <cell r="E9">
            <v>4.09</v>
          </cell>
          <cell r="F9">
            <v>4.63</v>
          </cell>
          <cell r="G9">
            <v>4.83</v>
          </cell>
          <cell r="H9">
            <v>4.8600000000000003</v>
          </cell>
          <cell r="I9">
            <v>0</v>
          </cell>
          <cell r="J9">
            <v>0</v>
          </cell>
          <cell r="K9">
            <v>4.09</v>
          </cell>
          <cell r="L9">
            <v>4.18</v>
          </cell>
          <cell r="M9">
            <v>4.12</v>
          </cell>
          <cell r="N9">
            <v>4.8099999999999996</v>
          </cell>
          <cell r="O9">
            <v>4.32</v>
          </cell>
          <cell r="P9">
            <v>0</v>
          </cell>
          <cell r="Q9">
            <v>0</v>
          </cell>
          <cell r="R9">
            <v>4.42</v>
          </cell>
          <cell r="S9">
            <v>5.01</v>
          </cell>
          <cell r="T9">
            <v>4.62</v>
          </cell>
          <cell r="U9">
            <v>4.3899999999999997</v>
          </cell>
          <cell r="V9">
            <v>4.21</v>
          </cell>
          <cell r="W9">
            <v>0</v>
          </cell>
          <cell r="X9">
            <v>0</v>
          </cell>
          <cell r="Y9">
            <v>4.8600000000000003</v>
          </cell>
          <cell r="Z9">
            <v>4.3899999999999997</v>
          </cell>
          <cell r="AA9">
            <v>5.16</v>
          </cell>
          <cell r="AB9">
            <v>4.72</v>
          </cell>
          <cell r="AC9">
            <v>4.57</v>
          </cell>
        </row>
        <row r="77">
          <cell r="D77">
            <v>11.2</v>
          </cell>
          <cell r="E77">
            <v>11.3</v>
          </cell>
          <cell r="F77">
            <v>11.08</v>
          </cell>
          <cell r="G77">
            <v>10.09</v>
          </cell>
          <cell r="H77">
            <v>10.7</v>
          </cell>
          <cell r="K77">
            <v>11.42</v>
          </cell>
          <cell r="L77">
            <v>10.98</v>
          </cell>
          <cell r="M77">
            <v>11.28</v>
          </cell>
          <cell r="N77">
            <v>11.31</v>
          </cell>
          <cell r="O77">
            <v>10.98</v>
          </cell>
          <cell r="R77">
            <v>10.68</v>
          </cell>
          <cell r="S77">
            <v>11.04</v>
          </cell>
          <cell r="T77">
            <v>11.6</v>
          </cell>
          <cell r="U77">
            <v>11.3</v>
          </cell>
          <cell r="V77">
            <v>11.01</v>
          </cell>
          <cell r="Y77">
            <v>11.09</v>
          </cell>
          <cell r="Z77">
            <v>11.34</v>
          </cell>
          <cell r="AA77">
            <v>11.01</v>
          </cell>
          <cell r="AB77">
            <v>10.97</v>
          </cell>
          <cell r="AC77">
            <v>11.03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Hrs conexión"/>
      <sheetName val="Grafico defectos calidad"/>
      <sheetName val="Grafico PRR"/>
      <sheetName val="Grafico accidentes"/>
      <sheetName val="Grafico incidentes"/>
      <sheetName val="Acciones de  Celda.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4.21</v>
          </cell>
          <cell r="H9">
            <v>5.03</v>
          </cell>
          <cell r="I9">
            <v>3.25</v>
          </cell>
          <cell r="J9">
            <v>2.76</v>
          </cell>
          <cell r="K9">
            <v>2.98</v>
          </cell>
          <cell r="L9">
            <v>0</v>
          </cell>
          <cell r="M9">
            <v>0</v>
          </cell>
          <cell r="N9">
            <v>3.01</v>
          </cell>
          <cell r="O9">
            <v>3.84</v>
          </cell>
          <cell r="P9">
            <v>3.45</v>
          </cell>
          <cell r="Q9">
            <v>3.02</v>
          </cell>
          <cell r="R9">
            <v>4.08</v>
          </cell>
          <cell r="S9">
            <v>0</v>
          </cell>
          <cell r="T9">
            <v>0</v>
          </cell>
          <cell r="U9">
            <v>3.75</v>
          </cell>
          <cell r="V9">
            <v>4.01</v>
          </cell>
          <cell r="W9">
            <v>4.82</v>
          </cell>
          <cell r="X9">
            <v>3.96</v>
          </cell>
          <cell r="Y9">
            <v>4.01</v>
          </cell>
          <cell r="Z9">
            <v>0</v>
          </cell>
          <cell r="AA9">
            <v>0</v>
          </cell>
          <cell r="AB9">
            <v>3.75</v>
          </cell>
          <cell r="AC9">
            <v>4.8499999999999996</v>
          </cell>
          <cell r="AD9">
            <v>4.7</v>
          </cell>
          <cell r="AE9">
            <v>4.08</v>
          </cell>
          <cell r="AF9">
            <v>5.01</v>
          </cell>
        </row>
        <row r="77">
          <cell r="G77">
            <v>11.1</v>
          </cell>
          <cell r="H77">
            <v>11.4</v>
          </cell>
          <cell r="I77">
            <v>11.05</v>
          </cell>
          <cell r="J77">
            <v>11.08</v>
          </cell>
          <cell r="K77">
            <v>10.96</v>
          </cell>
          <cell r="N77">
            <v>11.04</v>
          </cell>
          <cell r="O77">
            <v>11.17</v>
          </cell>
          <cell r="P77">
            <v>10.96</v>
          </cell>
          <cell r="Q77">
            <v>11.14</v>
          </cell>
          <cell r="R77">
            <v>10.87</v>
          </cell>
          <cell r="S77">
            <v>10.94</v>
          </cell>
          <cell r="T77">
            <v>10.89</v>
          </cell>
          <cell r="U77">
            <v>11.04</v>
          </cell>
          <cell r="V77">
            <v>11.16</v>
          </cell>
          <cell r="W77">
            <v>10.72</v>
          </cell>
          <cell r="X77">
            <v>11.63</v>
          </cell>
          <cell r="Y77">
            <v>10.89</v>
          </cell>
          <cell r="AB77">
            <v>11.09</v>
          </cell>
          <cell r="AC77">
            <v>11.09</v>
          </cell>
          <cell r="AD77">
            <v>10.98</v>
          </cell>
          <cell r="AE77">
            <v>11.31</v>
          </cell>
          <cell r="AF77">
            <v>11.58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defectos proceso"/>
      <sheetName val="Grafico Scrap calidad"/>
      <sheetName val="Hrs conexión (2)"/>
      <sheetName val="Hrs conexión"/>
      <sheetName val="Grafico Setup"/>
      <sheetName val="Grafico defectos calidad"/>
      <sheetName val="Grafico PRR"/>
      <sheetName val="Grafico accidentes"/>
      <sheetName val="Grafico incidentes"/>
      <sheetName val="Scrap Tiromat agost"/>
      <sheetName val="Sheet2"/>
      <sheetName val="Sheet1"/>
    </sheetNames>
    <sheetDataSet>
      <sheetData sheetId="0"/>
      <sheetData sheetId="1"/>
      <sheetData sheetId="2"/>
      <sheetData sheetId="3">
        <row r="64">
          <cell r="AI64">
            <v>38.830000000000005</v>
          </cell>
        </row>
        <row r="65">
          <cell r="AI65">
            <v>57.190000000000005</v>
          </cell>
        </row>
        <row r="66">
          <cell r="AI66">
            <v>87.83</v>
          </cell>
        </row>
        <row r="67">
          <cell r="AI67">
            <v>129.4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defectos proceso"/>
      <sheetName val="Grafico Scrap calidad"/>
      <sheetName val="Hrs conexión (2)"/>
      <sheetName val="Hrs conexión"/>
      <sheetName val="Grafico Setup"/>
      <sheetName val="Grafico defectos calidad"/>
      <sheetName val="Grafico PRR"/>
      <sheetName val="Grafico accidentes"/>
      <sheetName val="Grafico incidentes"/>
      <sheetName val="Scrap Tiromat Junio"/>
      <sheetName val="Sheet2"/>
      <sheetName val="Sheet1"/>
    </sheetNames>
    <sheetDataSet>
      <sheetData sheetId="0" refreshError="1"/>
      <sheetData sheetId="1" refreshError="1"/>
      <sheetData sheetId="2" refreshError="1"/>
      <sheetData sheetId="3">
        <row r="64">
          <cell r="AI64">
            <v>70.63</v>
          </cell>
        </row>
        <row r="65">
          <cell r="AI65">
            <v>61.400000000000006</v>
          </cell>
        </row>
        <row r="66">
          <cell r="AI66">
            <v>95.45</v>
          </cell>
        </row>
        <row r="67">
          <cell r="AI67">
            <v>273.57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defectos proceso"/>
      <sheetName val="Grafico Scrap calidad"/>
      <sheetName val="Hrs conexión (2)"/>
      <sheetName val="Hrs conexión"/>
      <sheetName val="Grafico Setup"/>
      <sheetName val="Grafico defectos calidad"/>
      <sheetName val="Grafico PRR"/>
      <sheetName val="Grafico accidentes"/>
      <sheetName val="Grafico incidentes"/>
      <sheetName val="Scrap Tiromat Junio"/>
      <sheetName val="Sheet2"/>
      <sheetName val="Sheet1"/>
    </sheetNames>
    <sheetDataSet>
      <sheetData sheetId="0" refreshError="1"/>
      <sheetData sheetId="1" refreshError="1"/>
      <sheetData sheetId="2" refreshError="1"/>
      <sheetData sheetId="3">
        <row r="64">
          <cell r="AI64">
            <v>99.820000000000007</v>
          </cell>
        </row>
        <row r="65">
          <cell r="AI65">
            <v>194.96999999999997</v>
          </cell>
        </row>
        <row r="66">
          <cell r="AI66">
            <v>159.54999999999995</v>
          </cell>
        </row>
        <row r="67">
          <cell r="AI67">
            <v>479.72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rs conexión (2)"/>
      <sheetName val="Hrs conexión"/>
      <sheetName val="Scrap Tiromat Mayo"/>
      <sheetName val="Sheet2"/>
    </sheetNames>
    <sheetDataSet>
      <sheetData sheetId="0" refreshError="1"/>
      <sheetData sheetId="1" refreshError="1"/>
      <sheetData sheetId="2" refreshError="1"/>
      <sheetData sheetId="3">
        <row r="64">
          <cell r="AI64">
            <v>79.350000000000009</v>
          </cell>
        </row>
        <row r="65">
          <cell r="AI65">
            <v>73.78</v>
          </cell>
        </row>
        <row r="66">
          <cell r="AI66">
            <v>208.59999999999997</v>
          </cell>
        </row>
        <row r="67">
          <cell r="AI67">
            <v>467.78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rs conexión (2)"/>
      <sheetName val="Hrs conexión"/>
      <sheetName val="Scrap Tiromat Feb"/>
      <sheetName val="Scrap Tiromat Marz"/>
      <sheetName val="Scrap tiromat Abril"/>
    </sheetNames>
    <sheetDataSet>
      <sheetData sheetId="0" refreshError="1"/>
      <sheetData sheetId="1" refreshError="1"/>
      <sheetData sheetId="2" refreshError="1"/>
      <sheetData sheetId="3">
        <row r="70">
          <cell r="AI70">
            <v>75.740000000000009</v>
          </cell>
        </row>
        <row r="71">
          <cell r="AI71">
            <v>79.450000000000017</v>
          </cell>
        </row>
        <row r="72">
          <cell r="AI72">
            <v>256.87</v>
          </cell>
        </row>
        <row r="73">
          <cell r="AI73">
            <v>360.37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Acumulado"/>
      <sheetName val="Grafico Acumulado"/>
      <sheetName val="Tiempos ciclo "/>
      <sheetName val="Cavitaje real"/>
      <sheetName val="Gráficos"/>
      <sheetName val="Indirectas"/>
      <sheetName val="Gráfico Indirectas"/>
      <sheetName val="% Indirectas"/>
      <sheetName val="Producción por turno"/>
      <sheetName val="Gráfico prod x turno"/>
      <sheetName val="Scrap Gráf"/>
      <sheetName val="Scrap Gráf (eas)"/>
      <sheetName val="Scrap"/>
      <sheetName val="Cá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6">
          <cell r="BP46">
            <v>20270.222495449692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7">
          <cell r="BL47">
            <v>1658.4550000000002</v>
          </cell>
        </row>
      </sheetData>
      <sheetData sheetId="44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rs conexión (2)"/>
      <sheetName val="Hrs conexión"/>
      <sheetName val="Scrap Tiromat Feb"/>
      <sheetName val="Scrap Tiromat Marz"/>
      <sheetName val="Sheet2"/>
    </sheetNames>
    <sheetDataSet>
      <sheetData sheetId="0" refreshError="1"/>
      <sheetData sheetId="1" refreshError="1"/>
      <sheetData sheetId="2" refreshError="1"/>
      <sheetData sheetId="3">
        <row r="64">
          <cell r="AI64">
            <v>110.06</v>
          </cell>
        </row>
        <row r="65">
          <cell r="AI65">
            <v>92.999999999999986</v>
          </cell>
        </row>
        <row r="66">
          <cell r="AI66">
            <v>289.12</v>
          </cell>
        </row>
        <row r="67">
          <cell r="AI67">
            <v>493.42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Hrs conexión (2)"/>
      <sheetName val="Hrs conexión"/>
      <sheetName val="Scrap Tiromat"/>
      <sheetName val="Sheet1"/>
      <sheetName val="Grafico incidentes"/>
      <sheetName val="Sheet2"/>
    </sheetNames>
    <sheetDataSet>
      <sheetData sheetId="0" refreshError="1"/>
      <sheetData sheetId="1" refreshError="1"/>
      <sheetData sheetId="2" refreshError="1"/>
      <sheetData sheetId="3">
        <row r="64">
          <cell r="AI64">
            <v>142.85999999999999</v>
          </cell>
        </row>
        <row r="65">
          <cell r="AI65">
            <v>99.149999999999991</v>
          </cell>
        </row>
        <row r="66">
          <cell r="AI66">
            <v>269.31</v>
          </cell>
        </row>
        <row r="67">
          <cell r="AI67">
            <v>404.71999999999991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rs conexión"/>
      <sheetName val="Hrs conexión (2)"/>
      <sheetName val="Scrap Tiromat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64">
          <cell r="AJ64">
            <v>26.13</v>
          </cell>
        </row>
        <row r="65">
          <cell r="AJ65">
            <v>28.3</v>
          </cell>
        </row>
        <row r="66">
          <cell r="AJ66">
            <v>52.15</v>
          </cell>
        </row>
        <row r="67">
          <cell r="AJ67">
            <v>187.51999999999998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5.6310000000000002</v>
          </cell>
          <cell r="H9">
            <v>4.8150000000000004</v>
          </cell>
          <cell r="I9">
            <v>6.53</v>
          </cell>
          <cell r="J9">
            <v>1.121</v>
          </cell>
          <cell r="K9">
            <v>0</v>
          </cell>
          <cell r="L9">
            <v>0</v>
          </cell>
          <cell r="M9">
            <v>5.7</v>
          </cell>
          <cell r="N9">
            <v>4.9290000000000003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Sheet1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1.091</v>
          </cell>
          <cell r="I9">
            <v>1.206</v>
          </cell>
          <cell r="J9">
            <v>7.0350000000000001</v>
          </cell>
          <cell r="K9">
            <v>3.0939999999999999</v>
          </cell>
          <cell r="L9">
            <v>2.0099999999999998</v>
          </cell>
          <cell r="M9">
            <v>8.0760000000000005</v>
          </cell>
          <cell r="N9">
            <v>0</v>
          </cell>
          <cell r="O9">
            <v>8.74</v>
          </cell>
          <cell r="P9">
            <v>3.93</v>
          </cell>
          <cell r="Q9">
            <v>8.9429999999999996</v>
          </cell>
          <cell r="R9">
            <v>9.1660000000000004</v>
          </cell>
          <cell r="S9">
            <v>7.21</v>
          </cell>
          <cell r="T9">
            <v>1.28</v>
          </cell>
          <cell r="U9">
            <v>0</v>
          </cell>
          <cell r="V9">
            <v>3.9249999999999998</v>
          </cell>
          <cell r="W9">
            <v>5.9749999999999996</v>
          </cell>
          <cell r="X9">
            <v>2.6909999999999998</v>
          </cell>
          <cell r="Y9">
            <v>3.04</v>
          </cell>
          <cell r="Z9">
            <v>6.585</v>
          </cell>
          <cell r="AA9">
            <v>8.14</v>
          </cell>
          <cell r="AB9">
            <v>0</v>
          </cell>
          <cell r="AC9">
            <v>5.6710000000000003</v>
          </cell>
          <cell r="AD9">
            <v>4.8810000000000002</v>
          </cell>
          <cell r="AE9">
            <v>6.2350000000000003</v>
          </cell>
          <cell r="AF9">
            <v>4.8550000000000004</v>
          </cell>
          <cell r="AG9">
            <v>5.1100000000000003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</sheetNames>
    <sheetDataSet>
      <sheetData sheetId="0" refreshError="1"/>
      <sheetData sheetId="1" refreshError="1"/>
      <sheetData sheetId="2" refreshError="1"/>
      <sheetData sheetId="3">
        <row r="9">
          <cell r="D9">
            <v>6.01</v>
          </cell>
          <cell r="E9">
            <v>2.4</v>
          </cell>
          <cell r="F9">
            <v>5.72</v>
          </cell>
          <cell r="G9">
            <v>4.9859999999999998</v>
          </cell>
          <cell r="H9">
            <v>4.5830000000000002</v>
          </cell>
          <cell r="I9">
            <v>0</v>
          </cell>
          <cell r="J9">
            <v>0</v>
          </cell>
          <cell r="K9">
            <v>2.234</v>
          </cell>
          <cell r="L9">
            <v>1.601</v>
          </cell>
          <cell r="M9">
            <v>1.71</v>
          </cell>
          <cell r="N9">
            <v>1.8140000000000001</v>
          </cell>
          <cell r="O9">
            <v>0.93500000000000005</v>
          </cell>
          <cell r="P9">
            <v>1.429</v>
          </cell>
          <cell r="Q9">
            <v>0</v>
          </cell>
          <cell r="R9">
            <v>3.105</v>
          </cell>
          <cell r="S9">
            <v>2.0190000000000001</v>
          </cell>
          <cell r="T9">
            <v>1.998</v>
          </cell>
          <cell r="U9">
            <v>2.0150000000000001</v>
          </cell>
          <cell r="V9">
            <v>1.601</v>
          </cell>
          <cell r="W9">
            <v>2.7050000000000001</v>
          </cell>
          <cell r="X9">
            <v>0</v>
          </cell>
          <cell r="Y9">
            <v>2.2650000000000001</v>
          </cell>
          <cell r="Z9">
            <v>2.52</v>
          </cell>
          <cell r="AA9">
            <v>2.617</v>
          </cell>
          <cell r="AB9">
            <v>3.177</v>
          </cell>
          <cell r="AC9">
            <v>4.0289999999999999</v>
          </cell>
          <cell r="AD9">
            <v>3.92</v>
          </cell>
          <cell r="AE9">
            <v>0</v>
          </cell>
          <cell r="AF9">
            <v>1.913</v>
          </cell>
          <cell r="AG9">
            <v>4.1900000000000004</v>
          </cell>
          <cell r="AH9">
            <v>1.1299999999999999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</sheetNames>
    <sheetDataSet>
      <sheetData sheetId="0" refreshError="1"/>
      <sheetData sheetId="1" refreshError="1"/>
      <sheetData sheetId="2" refreshError="1"/>
      <sheetData sheetId="3">
        <row r="9">
          <cell r="D9">
            <v>6.8449999999999998</v>
          </cell>
          <cell r="E9">
            <v>5.2279999999999998</v>
          </cell>
          <cell r="F9">
            <v>5.13</v>
          </cell>
          <cell r="G9">
            <v>4.6349999999999998</v>
          </cell>
          <cell r="H9">
            <v>3.0350000000000001</v>
          </cell>
          <cell r="I9">
            <v>4.53</v>
          </cell>
          <cell r="J9">
            <v>0</v>
          </cell>
          <cell r="K9">
            <v>3.9889999999999999</v>
          </cell>
          <cell r="L9">
            <v>3.7250000000000001</v>
          </cell>
          <cell r="M9">
            <v>2.7149999999999999</v>
          </cell>
          <cell r="N9">
            <v>3.069</v>
          </cell>
          <cell r="O9">
            <v>3.0289999999999999</v>
          </cell>
          <cell r="P9">
            <v>5.6210000000000004</v>
          </cell>
          <cell r="Q9">
            <v>0</v>
          </cell>
          <cell r="R9">
            <v>6.9359999999999999</v>
          </cell>
          <cell r="S9">
            <v>7.2130000000000001</v>
          </cell>
          <cell r="T9">
            <v>6.4210000000000003</v>
          </cell>
          <cell r="U9">
            <v>5.6130000000000004</v>
          </cell>
          <cell r="V9">
            <v>4.1289999999999996</v>
          </cell>
          <cell r="W9">
            <v>3.1230000000000002</v>
          </cell>
          <cell r="X9">
            <v>0</v>
          </cell>
          <cell r="Y9">
            <v>3.9060000000000001</v>
          </cell>
          <cell r="Z9">
            <v>3.5209999999999999</v>
          </cell>
          <cell r="AA9">
            <v>0.19600000000000001</v>
          </cell>
          <cell r="AB9">
            <v>0.151</v>
          </cell>
          <cell r="AC9">
            <v>0.17</v>
          </cell>
          <cell r="AD9">
            <v>0.221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Grafico Setup"/>
      <sheetName val="Grafico defectos proceso"/>
      <sheetName val="Grafico defectos calidad"/>
      <sheetName val="Grafico PRR"/>
      <sheetName val="Grafico accidentes"/>
      <sheetName val="Grafico incidentes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5.28</v>
          </cell>
          <cell r="H9">
            <v>3.22</v>
          </cell>
          <cell r="I9">
            <v>6.0250000000000004</v>
          </cell>
          <cell r="J9">
            <v>3.56</v>
          </cell>
          <cell r="K9">
            <v>3.64</v>
          </cell>
          <cell r="L9">
            <v>1.94</v>
          </cell>
          <cell r="M9">
            <v>0</v>
          </cell>
          <cell r="N9">
            <v>5.5819999999999999</v>
          </cell>
          <cell r="O9">
            <v>6.1849999999999996</v>
          </cell>
          <cell r="P9">
            <v>8.11</v>
          </cell>
          <cell r="Q9">
            <v>5.21</v>
          </cell>
          <cell r="R9">
            <v>3.5</v>
          </cell>
          <cell r="S9">
            <v>4.12</v>
          </cell>
          <cell r="T9">
            <v>0</v>
          </cell>
          <cell r="U9">
            <v>5.1849999999999996</v>
          </cell>
          <cell r="V9">
            <v>7.56</v>
          </cell>
          <cell r="W9">
            <v>6.343</v>
          </cell>
          <cell r="X9">
            <v>8.94</v>
          </cell>
          <cell r="Y9">
            <v>6.54</v>
          </cell>
          <cell r="Z9">
            <v>8.3450000000000006</v>
          </cell>
          <cell r="AA9">
            <v>0</v>
          </cell>
          <cell r="AB9">
            <v>3.11</v>
          </cell>
          <cell r="AC9">
            <v>3.11</v>
          </cell>
          <cell r="AD9">
            <v>4.43</v>
          </cell>
          <cell r="AE9">
            <v>5.4450000000000003</v>
          </cell>
          <cell r="AF9">
            <v>1.62</v>
          </cell>
          <cell r="AG9">
            <v>1.5</v>
          </cell>
          <cell r="AH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atos"/>
      <sheetName val="Grafico Eficiencia"/>
      <sheetName val="Hrs Indirectas"/>
      <sheetName val="Grafico Scrap proceso"/>
      <sheetName val="Grafico Scrap calidad"/>
      <sheetName val="Scrap Pouch"/>
      <sheetName val="Grafico Setup"/>
      <sheetName val="Grafico defectos proceso"/>
      <sheetName val="Grafico defectos calidad"/>
      <sheetName val="Grafico PRR"/>
      <sheetName val="Grafico accidentes"/>
      <sheetName val="Grafico incidentes"/>
      <sheetName val="Heroes de calidad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9">
          <cell r="D9">
            <v>0</v>
          </cell>
          <cell r="E9">
            <v>10.4</v>
          </cell>
          <cell r="F9">
            <v>0</v>
          </cell>
          <cell r="G9">
            <v>0</v>
          </cell>
          <cell r="H9">
            <v>0</v>
          </cell>
          <cell r="I9">
            <v>6.5</v>
          </cell>
          <cell r="J9">
            <v>31.4</v>
          </cell>
          <cell r="K9">
            <v>7</v>
          </cell>
          <cell r="L9">
            <v>28.5</v>
          </cell>
          <cell r="M9">
            <v>18.399999999999999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12.2</v>
          </cell>
          <cell r="W9">
            <v>24</v>
          </cell>
          <cell r="X9">
            <v>20</v>
          </cell>
          <cell r="Y9">
            <v>18.3</v>
          </cell>
          <cell r="Z9">
            <v>10.5</v>
          </cell>
          <cell r="AA9">
            <v>12.6</v>
          </cell>
          <cell r="AB9">
            <v>0</v>
          </cell>
          <cell r="AC9">
            <v>18.5</v>
          </cell>
          <cell r="AD9">
            <v>22</v>
          </cell>
          <cell r="AE9">
            <v>15</v>
          </cell>
        </row>
      </sheetData>
      <sheetData sheetId="4" refreshError="1"/>
      <sheetData sheetId="5">
        <row r="9">
          <cell r="M9">
            <v>89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workbookViewId="0">
      <selection activeCell="H36" sqref="H36"/>
    </sheetView>
  </sheetViews>
  <sheetFormatPr defaultRowHeight="15"/>
  <cols>
    <col min="2" max="3" width="15.7109375" customWidth="1"/>
    <col min="4" max="4" width="17.7109375" customWidth="1"/>
    <col min="6" max="6" width="14.28515625" bestFit="1" customWidth="1"/>
  </cols>
  <sheetData>
    <row r="1" spans="2:6" ht="45" customHeight="1">
      <c r="B1" s="1" t="s">
        <v>0</v>
      </c>
      <c r="C1" s="1" t="s">
        <v>1</v>
      </c>
      <c r="D1" s="1" t="s">
        <v>2</v>
      </c>
    </row>
    <row r="2" spans="2:6">
      <c r="B2" t="s">
        <v>3</v>
      </c>
      <c r="C2" t="s">
        <v>15</v>
      </c>
      <c r="D2" s="2">
        <f>'[1]Monthly Scrap Totals'!$C$2</f>
        <v>268.471</v>
      </c>
    </row>
    <row r="3" spans="2:6">
      <c r="B3" t="s">
        <v>4</v>
      </c>
      <c r="C3" t="s">
        <v>15</v>
      </c>
      <c r="D3" s="2">
        <f>'[1]Monthly Scrap Totals'!$C$3</f>
        <v>7415.655999999999</v>
      </c>
    </row>
    <row r="4" spans="2:6">
      <c r="B4" t="s">
        <v>5</v>
      </c>
      <c r="C4" t="s">
        <v>15</v>
      </c>
      <c r="D4" s="2">
        <f>'[1]Monthly Scrap Totals'!$C$4</f>
        <v>1201.4631999999995</v>
      </c>
      <c r="F4" s="2" t="s">
        <v>21</v>
      </c>
    </row>
    <row r="5" spans="2:6">
      <c r="B5" t="s">
        <v>6</v>
      </c>
      <c r="C5" t="s">
        <v>15</v>
      </c>
      <c r="D5" s="2">
        <f>'[1]Monthly Scrap Totals'!$C$5</f>
        <v>6219.951</v>
      </c>
      <c r="F5" s="2"/>
    </row>
    <row r="6" spans="2:6">
      <c r="B6" t="s">
        <v>7</v>
      </c>
      <c r="C6" t="s">
        <v>15</v>
      </c>
      <c r="D6" s="2">
        <f>'[1]Monthly Scrap Totals'!$C$6</f>
        <v>9382.2095000000027</v>
      </c>
    </row>
    <row r="7" spans="2:6">
      <c r="B7" t="s">
        <v>8</v>
      </c>
      <c r="C7" t="s">
        <v>15</v>
      </c>
      <c r="D7" s="2">
        <f>'[1]Monthly Scrap Totals'!$C$7</f>
        <v>1126.759</v>
      </c>
    </row>
    <row r="8" spans="2:6">
      <c r="B8" t="s">
        <v>9</v>
      </c>
      <c r="C8" t="s">
        <v>15</v>
      </c>
      <c r="D8" s="2">
        <f>'[1]Monthly Scrap Totals'!$C$8</f>
        <v>9625.3770000000059</v>
      </c>
    </row>
    <row r="9" spans="2:6">
      <c r="B9" t="s">
        <v>10</v>
      </c>
      <c r="C9" t="s">
        <v>15</v>
      </c>
      <c r="D9" s="2">
        <f>'[1]Monthly Scrap Totals'!$C$9</f>
        <v>1321.9874000000009</v>
      </c>
    </row>
    <row r="10" spans="2:6">
      <c r="B10" t="s">
        <v>11</v>
      </c>
      <c r="C10" t="s">
        <v>15</v>
      </c>
      <c r="D10" s="2">
        <f>'[1]Monthly Scrap Totals'!$C$10</f>
        <v>1871.0970000000004</v>
      </c>
    </row>
    <row r="11" spans="2:6">
      <c r="B11" t="s">
        <v>12</v>
      </c>
      <c r="C11" t="s">
        <v>15</v>
      </c>
      <c r="D11" s="2">
        <f>'[1]Monthly Scrap Totals'!$C$11</f>
        <v>2389.0869999999995</v>
      </c>
    </row>
    <row r="12" spans="2:6">
      <c r="B12" t="s">
        <v>13</v>
      </c>
      <c r="C12" t="s">
        <v>15</v>
      </c>
      <c r="D12" s="2">
        <f>'[1]Monthly Scrap Totals'!$C$12</f>
        <v>5029.7490999999991</v>
      </c>
    </row>
    <row r="13" spans="2:6">
      <c r="B13" t="s">
        <v>14</v>
      </c>
      <c r="C13" t="s">
        <v>15</v>
      </c>
      <c r="D13" s="2">
        <f>'[1]Monthly Scrap Totals'!$C$13</f>
        <v>0</v>
      </c>
    </row>
    <row r="14" spans="2:6">
      <c r="B14" t="s">
        <v>3</v>
      </c>
      <c r="C14" t="s">
        <v>16</v>
      </c>
      <c r="D14" s="2">
        <f>'[2]Monthly Scrap Totals'!$D$2</f>
        <v>2932.9772727272716</v>
      </c>
    </row>
    <row r="15" spans="2:6">
      <c r="B15" t="s">
        <v>4</v>
      </c>
      <c r="C15" t="s">
        <v>16</v>
      </c>
      <c r="D15" s="2">
        <f>'[2]Monthly Scrap Totals'!$D$3</f>
        <v>2341.2909090909088</v>
      </c>
    </row>
    <row r="16" spans="2:6">
      <c r="B16" t="s">
        <v>5</v>
      </c>
      <c r="C16" t="s">
        <v>16</v>
      </c>
      <c r="D16" s="2">
        <f>'[2]Monthly Scrap Totals'!$D$4</f>
        <v>2800.8090909090897</v>
      </c>
    </row>
    <row r="17" spans="2:4">
      <c r="B17" t="s">
        <v>6</v>
      </c>
      <c r="C17" t="s">
        <v>16</v>
      </c>
      <c r="D17" s="2">
        <f>'[2]Monthly Scrap Totals'!$D$5</f>
        <v>3087.05</v>
      </c>
    </row>
    <row r="18" spans="2:4">
      <c r="B18" t="s">
        <v>7</v>
      </c>
      <c r="C18" t="s">
        <v>16</v>
      </c>
      <c r="D18" s="2">
        <f>'[2]Monthly Scrap Totals'!$D$6</f>
        <v>3119.2999999999997</v>
      </c>
    </row>
    <row r="19" spans="2:4">
      <c r="B19" t="s">
        <v>8</v>
      </c>
      <c r="C19" t="s">
        <v>16</v>
      </c>
      <c r="D19" s="2">
        <f>'[2]Monthly Scrap Totals'!$D$7</f>
        <v>2931.7181818181807</v>
      </c>
    </row>
    <row r="20" spans="2:4">
      <c r="B20" t="s">
        <v>9</v>
      </c>
      <c r="C20" t="s">
        <v>16</v>
      </c>
      <c r="D20" s="2">
        <f>'[2]Monthly Scrap Totals'!$D$8</f>
        <v>1992.5999999999995</v>
      </c>
    </row>
    <row r="21" spans="2:4">
      <c r="B21" t="s">
        <v>10</v>
      </c>
      <c r="C21" t="s">
        <v>16</v>
      </c>
      <c r="D21" s="2">
        <f>'[2]Monthly Scrap Totals'!$D$9</f>
        <v>2769.5818181818181</v>
      </c>
    </row>
    <row r="22" spans="2:4">
      <c r="B22" t="s">
        <v>11</v>
      </c>
      <c r="C22" t="s">
        <v>16</v>
      </c>
      <c r="D22" s="2">
        <f>'[2]Monthly Scrap Totals'!$D$10</f>
        <v>2940.8772727272735</v>
      </c>
    </row>
    <row r="23" spans="2:4">
      <c r="B23" t="s">
        <v>12</v>
      </c>
      <c r="C23" t="s">
        <v>16</v>
      </c>
      <c r="D23" s="2">
        <f>'[2]Monthly Scrap Totals'!$D$11</f>
        <v>2396.7090909090907</v>
      </c>
    </row>
    <row r="24" spans="2:4">
      <c r="B24" t="s">
        <v>13</v>
      </c>
      <c r="C24" t="s">
        <v>16</v>
      </c>
      <c r="D24" s="2">
        <f>'[2]Monthly Scrap Totals'!$D$12</f>
        <v>1783.454545454545</v>
      </c>
    </row>
    <row r="25" spans="2:4">
      <c r="B25" t="s">
        <v>14</v>
      </c>
      <c r="C25" t="s">
        <v>16</v>
      </c>
      <c r="D25" s="2">
        <f>'[2]Monthly Scrap Totals'!$D$13</f>
        <v>0</v>
      </c>
    </row>
    <row r="26" spans="2:4">
      <c r="B26" t="s">
        <v>3</v>
      </c>
      <c r="C26" t="s">
        <v>17</v>
      </c>
      <c r="D26" s="2">
        <f>'[3]Monthly Scrap Totals'!$E$2</f>
        <v>23989.221438099084</v>
      </c>
    </row>
    <row r="27" spans="2:4">
      <c r="B27" t="s">
        <v>4</v>
      </c>
      <c r="C27" t="s">
        <v>17</v>
      </c>
      <c r="D27" s="2">
        <f>'[3]Monthly Scrap Totals'!$E$3</f>
        <v>19435.767465838413</v>
      </c>
    </row>
    <row r="28" spans="2:4">
      <c r="B28" t="s">
        <v>5</v>
      </c>
      <c r="C28" t="s">
        <v>17</v>
      </c>
      <c r="D28" s="2">
        <f>'[3]Monthly Scrap Totals'!$E$4</f>
        <v>17459.535816375002</v>
      </c>
    </row>
    <row r="29" spans="2:4">
      <c r="B29" t="s">
        <v>6</v>
      </c>
      <c r="C29" t="s">
        <v>17</v>
      </c>
      <c r="D29" s="2">
        <f>'[3]Monthly Scrap Totals'!$E$5</f>
        <v>17516.214509375</v>
      </c>
    </row>
    <row r="30" spans="2:4">
      <c r="B30" t="s">
        <v>7</v>
      </c>
      <c r="C30" t="s">
        <v>17</v>
      </c>
      <c r="D30" s="2">
        <f>'[3]Monthly Scrap Totals'!$E$6</f>
        <v>20777.531314039024</v>
      </c>
    </row>
    <row r="31" spans="2:4">
      <c r="B31" t="s">
        <v>8</v>
      </c>
      <c r="C31" t="s">
        <v>17</v>
      </c>
      <c r="D31" s="2">
        <f>'[3]Monthly Scrap Totals'!$E$7</f>
        <v>19339.466041852134</v>
      </c>
    </row>
    <row r="32" spans="2:4">
      <c r="B32" t="s">
        <v>9</v>
      </c>
      <c r="C32" t="s">
        <v>17</v>
      </c>
      <c r="D32" s="2">
        <f>'[3]Monthly Scrap Totals'!$E$8</f>
        <v>19058.869685624999</v>
      </c>
    </row>
    <row r="33" spans="2:4">
      <c r="B33" t="s">
        <v>10</v>
      </c>
      <c r="C33" t="s">
        <v>17</v>
      </c>
      <c r="D33" s="2">
        <f>'[3]Monthly Scrap Totals'!$E$9</f>
        <v>15095.927894880851</v>
      </c>
    </row>
    <row r="34" spans="2:4">
      <c r="B34" t="s">
        <v>11</v>
      </c>
      <c r="C34" t="s">
        <v>17</v>
      </c>
      <c r="D34" s="2">
        <f>'[3]Monthly Scrap Totals'!$E$10</f>
        <v>20001.578336112805</v>
      </c>
    </row>
    <row r="35" spans="2:4">
      <c r="B35" t="s">
        <v>12</v>
      </c>
      <c r="C35" t="s">
        <v>17</v>
      </c>
      <c r="D35" s="2">
        <f>'[3]Monthly Scrap Totals'!$E$11</f>
        <v>21928.677495449694</v>
      </c>
    </row>
    <row r="36" spans="2:4">
      <c r="B36" t="s">
        <v>13</v>
      </c>
      <c r="C36" t="s">
        <v>17</v>
      </c>
      <c r="D36" s="2">
        <f>'[3]Monthly Scrap Totals'!$E$12</f>
        <v>16127.659364375</v>
      </c>
    </row>
    <row r="37" spans="2:4">
      <c r="B37" t="s">
        <v>14</v>
      </c>
      <c r="C37" t="s">
        <v>17</v>
      </c>
      <c r="D37" s="2">
        <f>'[3]Monthly Scrap Totals'!$E$13</f>
        <v>0</v>
      </c>
    </row>
    <row r="38" spans="2:4">
      <c r="B38" t="s">
        <v>3</v>
      </c>
      <c r="C38" t="s">
        <v>18</v>
      </c>
      <c r="D38" s="2">
        <f>SUM([4]Total!$D$2,[4]Total!$D$14,[4]Total!$D$26,[4]Total!$D$38,[4]Total!$D$50,[4]Total!$D$62,[4]Total!$D$74,[4]Total!$D$86,[4]Total!$D$98,[4]Total!$D$110,[4]Total!$D$122,[4]Total!$D$134)</f>
        <v>2861.9966013381818</v>
      </c>
    </row>
    <row r="39" spans="2:4">
      <c r="B39" t="s">
        <v>4</v>
      </c>
      <c r="C39" t="s">
        <v>18</v>
      </c>
      <c r="D39" s="2">
        <f>SUM([4]Total!$D$3,[4]Total!$D$15,[4]Total!$D$27,[4]Total!$D$39,[4]Total!$D$51,[4]Total!$D$63,[4]Total!$D$75,[4]Total!$D$87,[4]Total!$D$99,[4]Total!$D$111,[4]Total!$D$123,[4]Total!$D$135)</f>
        <v>3668.5664318661816</v>
      </c>
    </row>
    <row r="40" spans="2:4">
      <c r="B40" t="s">
        <v>5</v>
      </c>
      <c r="C40" t="s">
        <v>18</v>
      </c>
      <c r="D40" s="2">
        <f>SUM([4]Total!$D$4,[4]Total!$D$16,[4]Total!$D$28,[4]Total!$D$40,[4]Total!$D$52,[4]Total!$D$64,[4]Total!$D$76,[4]Total!$D$88,[4]Total!$D$100,[4]Total!$D$112,[4]Total!$D$124,[4]Total!$D$136)</f>
        <v>4345.5767112189087</v>
      </c>
    </row>
    <row r="41" spans="2:4">
      <c r="B41" t="s">
        <v>6</v>
      </c>
      <c r="C41" t="s">
        <v>18</v>
      </c>
      <c r="D41" s="2">
        <f>SUM([4]Total!$D$5,[4]Total!$D$17,[4]Total!$D$29,[4]Total!$D$41,[4]Total!$D$53,[4]Total!$D$65,[4]Total!$D$77,[4]Total!$D$89,[4]Total!$D$101,[4]Total!$D$113,[4]Total!$D$125,[4]Total!$D$137)</f>
        <v>3532.7149645294548</v>
      </c>
    </row>
    <row r="42" spans="2:4">
      <c r="B42" t="s">
        <v>7</v>
      </c>
      <c r="C42" t="s">
        <v>18</v>
      </c>
      <c r="D42" s="2">
        <f>SUM([4]Total!$D$6,[4]Total!$D$18,[4]Total!$D$30,[4]Total!$D$42,[4]Total!$D$54,[4]Total!$D$66,[4]Total!$D$78,[4]Total!$D$90,[4]Total!$D$102,[4]Total!$D$114,[4]Total!$D$126,[4]Total!$D$138)</f>
        <v>3741.5675446923628</v>
      </c>
    </row>
    <row r="43" spans="2:4">
      <c r="B43" t="s">
        <v>8</v>
      </c>
      <c r="C43" t="s">
        <v>18</v>
      </c>
      <c r="D43" s="2">
        <f>SUM([4]Total!$D$7,[4]Total!$D$19,[4]Total!$D$31,[4]Total!$D$43,[4]Total!$D$55,[4]Total!$D$67,[4]Total!$D$79,[4]Total!$D$91,[4]Total!$D$103,[4]Total!$D$115,[4]Total!$D$127,[4]Total!$D$139)</f>
        <v>3175.0633620305457</v>
      </c>
    </row>
    <row r="44" spans="2:4">
      <c r="B44" t="s">
        <v>9</v>
      </c>
      <c r="C44" t="s">
        <v>18</v>
      </c>
      <c r="D44" s="2">
        <f>SUM([4]Total!$D$8,[4]Total!$D$20,[4]Total!$D$32,[4]Total!$D$44,[4]Total!$D$56,[4]Total!$D$68,[4]Total!$D$80,[4]Total!$D$92,[4]Total!$D$104,[4]Total!$D$116,[4]Total!$D$128,[4]Total!$D$140)</f>
        <v>1642.4232562879999</v>
      </c>
    </row>
    <row r="45" spans="2:4">
      <c r="B45" t="s">
        <v>10</v>
      </c>
      <c r="C45" t="s">
        <v>18</v>
      </c>
      <c r="D45" s="2">
        <f>SUM([4]Total!$D$9,[4]Total!$D$21,[4]Total!$D$33,[4]Total!$D$45,[4]Total!$D$57,[4]Total!$D$69,[4]Total!$D$81,[4]Total!$D$93,[4]Total!$D$105,[4]Total!$D$117,[4]Total!$D$129,[4]Total!$D$141)</f>
        <v>881.12520230400003</v>
      </c>
    </row>
    <row r="46" spans="2:4">
      <c r="B46" t="s">
        <v>11</v>
      </c>
      <c r="C46" t="s">
        <v>18</v>
      </c>
      <c r="D46" s="2">
        <f>SUM([4]Total!$D$10,[4]Total!$D$22,[4]Total!$D$34,[4]Total!$D$46,[4]Total!$D$58,[4]Total!$D$70,[4]Total!$D$82,[4]Total!$D$94,[4]Total!$D$106,[4]Total!$D$118,[4]Total!$D$130,[4]Total!$D$142)</f>
        <v>42.9</v>
      </c>
    </row>
    <row r="47" spans="2:4">
      <c r="B47" t="s">
        <v>12</v>
      </c>
      <c r="C47" t="s">
        <v>18</v>
      </c>
      <c r="D47" s="2">
        <f>SUM([4]Total!$D$11,[4]Total!$D$23,[4]Total!$D$35,[4]Total!$D$47,[4]Total!$D$59,[4]Total!$D$71,[4]Total!$D$83,[4]Total!$D$95,[4]Total!$D$107,[4]Total!$D$119,[4]Total!$D$131,[4]Total!$D$143)</f>
        <v>0</v>
      </c>
    </row>
    <row r="48" spans="2:4">
      <c r="B48" t="s">
        <v>13</v>
      </c>
      <c r="C48" t="s">
        <v>18</v>
      </c>
      <c r="D48" s="2">
        <f>SUM([4]Total!$D$12,[4]Total!$D$24,[4]Total!$D$36,[4]Total!$D$48,[4]Total!$D$60,[4]Total!$D$72,[4]Total!$D$84,[4]Total!$D$96,[4]Total!$D$108,[4]Total!$D$120,[4]Total!$D$132,[4]Total!$D$144)</f>
        <v>0</v>
      </c>
    </row>
    <row r="49" spans="2:4">
      <c r="B49" t="s">
        <v>14</v>
      </c>
      <c r="C49" t="s">
        <v>18</v>
      </c>
      <c r="D49" s="2">
        <f>SUM([4]Total!$D$13,[4]Total!$D$25,[4]Total!$D$37,[4]Total!$D$49,[4]Total!$D$61,[4]Total!$D$73,[4]Total!$D$85,[4]Total!$D$97,[4]Total!$D$109,[4]Total!$D$121,[4]Total!$D$133,[4]Total!$D$145)</f>
        <v>0</v>
      </c>
    </row>
  </sheetData>
  <autoFilter ref="B1:D4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B1:G145"/>
  <sheetViews>
    <sheetView workbookViewId="0">
      <selection activeCell="J35" sqref="J35"/>
    </sheetView>
  </sheetViews>
  <sheetFormatPr defaultRowHeight="15"/>
  <cols>
    <col min="2" max="6" width="15.7109375" customWidth="1"/>
    <col min="7" max="7" width="18.7109375" customWidth="1"/>
  </cols>
  <sheetData>
    <row r="1" spans="2:7" ht="30" customHeight="1">
      <c r="B1" s="4" t="s">
        <v>0</v>
      </c>
      <c r="C1" s="4" t="s">
        <v>46</v>
      </c>
      <c r="D1" s="1" t="s">
        <v>45</v>
      </c>
      <c r="E1" s="1" t="s">
        <v>44</v>
      </c>
      <c r="F1" s="4" t="s">
        <v>24</v>
      </c>
      <c r="G1" s="4" t="s">
        <v>43</v>
      </c>
    </row>
    <row r="2" spans="2:7">
      <c r="B2" t="s">
        <v>3</v>
      </c>
      <c r="C2" s="8" t="s">
        <v>42</v>
      </c>
      <c r="D2" s="2">
        <f>'[92]Grafico Scrap proceso'!$AJ$67</f>
        <v>187.51999999999998</v>
      </c>
      <c r="E2" s="2">
        <f>SUM('[92]Grafico Scrap proceso'!$AJ$64:$AJ$66)</f>
        <v>106.58</v>
      </c>
      <c r="F2" s="6">
        <f>SUM(D2:E2)</f>
        <v>294.09999999999997</v>
      </c>
    </row>
    <row r="3" spans="2:7">
      <c r="B3" t="s">
        <v>4</v>
      </c>
      <c r="C3" s="8" t="s">
        <v>42</v>
      </c>
      <c r="D3" s="2">
        <f>'[91]Grafico Scrap proceso'!$AI$67</f>
        <v>404.71999999999991</v>
      </c>
      <c r="E3" s="2">
        <f>SUM('[91]Grafico Scrap proceso'!$AI$64:$AI$66)</f>
        <v>511.32</v>
      </c>
      <c r="F3" s="6">
        <f>SUM(D3:E3)</f>
        <v>916.04</v>
      </c>
    </row>
    <row r="4" spans="2:7">
      <c r="B4" t="s">
        <v>5</v>
      </c>
      <c r="C4" s="8" t="s">
        <v>42</v>
      </c>
      <c r="D4" s="2">
        <f>'[90]Grafico Scrap proceso'!$AI$67</f>
        <v>493.42</v>
      </c>
      <c r="E4" s="2">
        <f>SUM('[90]Grafico Scrap proceso'!$AI$64:$AI$66)</f>
        <v>492.18</v>
      </c>
      <c r="F4" s="6">
        <f>SUM(D4:E4)</f>
        <v>985.6</v>
      </c>
    </row>
    <row r="5" spans="2:7">
      <c r="B5" t="s">
        <v>6</v>
      </c>
      <c r="C5" s="8" t="s">
        <v>42</v>
      </c>
      <c r="D5" s="2">
        <f>'[89]Grafico Scrap proceso'!$AI$73</f>
        <v>360.37</v>
      </c>
      <c r="E5" s="2">
        <f>SUM('[89]Grafico Scrap proceso'!$AI$70:$AI$72)</f>
        <v>412.06000000000006</v>
      </c>
      <c r="F5" s="6">
        <f>SUM(D5:E5)</f>
        <v>772.43000000000006</v>
      </c>
    </row>
    <row r="6" spans="2:7">
      <c r="B6" t="s">
        <v>7</v>
      </c>
      <c r="C6" s="8" t="s">
        <v>42</v>
      </c>
      <c r="D6" s="2">
        <f>'[88]Grafico Scrap proceso'!$AI$67</f>
        <v>467.78</v>
      </c>
      <c r="E6" s="2">
        <f>SUM('[88]Grafico Scrap proceso'!$AI$64:$AI$66)</f>
        <v>361.72999999999996</v>
      </c>
      <c r="F6" s="6">
        <f>SUM(D6:E6)</f>
        <v>829.51</v>
      </c>
    </row>
    <row r="7" spans="2:7">
      <c r="B7" t="s">
        <v>8</v>
      </c>
      <c r="C7" s="8" t="s">
        <v>42</v>
      </c>
      <c r="D7" s="2">
        <f>'[87]Grafico Scrap proceso'!$AI$67</f>
        <v>479.72</v>
      </c>
      <c r="E7" s="2">
        <f>SUM('[87]Grafico Scrap proceso'!$AI$64:$AI$66)</f>
        <v>454.33999999999992</v>
      </c>
      <c r="F7" s="6">
        <f>SUM(D7:E7)</f>
        <v>934.06</v>
      </c>
    </row>
    <row r="8" spans="2:7">
      <c r="B8" t="s">
        <v>9</v>
      </c>
      <c r="C8" s="8" t="s">
        <v>42</v>
      </c>
      <c r="D8" s="2">
        <f>'[86]Grafico Scrap proceso'!$AI$67</f>
        <v>273.57</v>
      </c>
      <c r="E8" s="2">
        <f>SUM('[86]Grafico Scrap proceso'!$AI$64:$AI$66)</f>
        <v>227.48000000000002</v>
      </c>
      <c r="F8" s="6">
        <f>SUM(D8:E8)</f>
        <v>501.05</v>
      </c>
    </row>
    <row r="9" spans="2:7">
      <c r="B9" t="s">
        <v>10</v>
      </c>
      <c r="C9" s="8" t="s">
        <v>42</v>
      </c>
      <c r="D9" s="2">
        <f>'[85]Grafico Scrap proceso'!$AI$67</f>
        <v>129.4</v>
      </c>
      <c r="E9" s="2">
        <f>SUM('[85]Grafico Scrap proceso'!$AI$64:$AI$66)</f>
        <v>183.85000000000002</v>
      </c>
      <c r="F9" s="6">
        <f>SUM(D9:E9)</f>
        <v>313.25</v>
      </c>
    </row>
    <row r="10" spans="2:7">
      <c r="B10" t="s">
        <v>11</v>
      </c>
      <c r="C10" s="8" t="s">
        <v>42</v>
      </c>
      <c r="D10" s="2">
        <v>0</v>
      </c>
      <c r="E10" s="2">
        <v>0</v>
      </c>
      <c r="F10" s="6">
        <f>SUM(D10:E10)</f>
        <v>0</v>
      </c>
      <c r="G10" t="s">
        <v>30</v>
      </c>
    </row>
    <row r="11" spans="2:7">
      <c r="B11" t="s">
        <v>12</v>
      </c>
      <c r="C11" s="8" t="s">
        <v>42</v>
      </c>
      <c r="D11" s="2">
        <v>0</v>
      </c>
      <c r="E11" s="2">
        <v>0</v>
      </c>
      <c r="F11" s="6">
        <f>SUM(D11:E11)</f>
        <v>0</v>
      </c>
      <c r="G11" t="s">
        <v>30</v>
      </c>
    </row>
    <row r="12" spans="2:7">
      <c r="B12" t="s">
        <v>13</v>
      </c>
      <c r="C12" s="8" t="s">
        <v>42</v>
      </c>
      <c r="D12" s="2">
        <v>0</v>
      </c>
      <c r="E12" s="2">
        <v>0</v>
      </c>
      <c r="F12" s="6">
        <f>SUM(D12:E12)</f>
        <v>0</v>
      </c>
      <c r="G12" t="s">
        <v>30</v>
      </c>
    </row>
    <row r="13" spans="2:7">
      <c r="B13" t="s">
        <v>14</v>
      </c>
      <c r="C13" s="8" t="s">
        <v>42</v>
      </c>
      <c r="D13" s="2">
        <v>0</v>
      </c>
      <c r="E13" s="2">
        <v>0</v>
      </c>
      <c r="F13" s="6">
        <f>SUM(D13:E13)</f>
        <v>0</v>
      </c>
      <c r="G13" t="s">
        <v>30</v>
      </c>
    </row>
    <row r="14" spans="2:7">
      <c r="B14" t="s">
        <v>3</v>
      </c>
      <c r="C14" s="8" t="s">
        <v>41</v>
      </c>
      <c r="D14" s="2">
        <f>SUM('[84]Grafico Scrap proceso'!$D$77:$AF$77)</f>
        <v>244.08999999999997</v>
      </c>
      <c r="E14" s="2">
        <f>SUM('[84]Grafico Scrap proceso'!$D$9:$AF$9)</f>
        <v>78.570000000000007</v>
      </c>
      <c r="F14" s="6">
        <f>SUM(D14:E14)</f>
        <v>322.65999999999997</v>
      </c>
    </row>
    <row r="15" spans="2:7">
      <c r="B15" t="s">
        <v>4</v>
      </c>
      <c r="C15" s="8" t="s">
        <v>41</v>
      </c>
      <c r="D15" s="2">
        <f>SUM('[83]Grafico Scrap proceso'!$D$77:$AC$77)</f>
        <v>221.41</v>
      </c>
      <c r="E15" s="2">
        <f>SUM('[83]Grafico Scrap proceso'!$D$9:$AC$9)</f>
        <v>90.37</v>
      </c>
      <c r="F15" s="6">
        <f>SUM(D15:E15)</f>
        <v>311.77999999999997</v>
      </c>
    </row>
    <row r="16" spans="2:7">
      <c r="B16" t="s">
        <v>5</v>
      </c>
      <c r="C16" s="8" t="s">
        <v>41</v>
      </c>
      <c r="D16" s="2">
        <f>SUM('[82]Grafico Scrap proceso'!$D$77:$AH$77)</f>
        <v>397.43000000000006</v>
      </c>
      <c r="E16" s="2">
        <f>SUM('[82]Grafico Scrap proceso'!$D$9:$AH$9)</f>
        <v>114.32000000000001</v>
      </c>
      <c r="F16" s="6">
        <f>SUM(D16:E16)</f>
        <v>511.75000000000006</v>
      </c>
    </row>
    <row r="17" spans="2:7">
      <c r="B17" t="s">
        <v>6</v>
      </c>
      <c r="C17" s="8" t="s">
        <v>41</v>
      </c>
      <c r="D17" s="2">
        <f>SUM('[81]Grafico Scrap proceso'!$H$77:$AG$77)</f>
        <v>316.78000000000003</v>
      </c>
      <c r="E17" s="2">
        <f>SUM('[81]Grafico Scrap proceso'!$H$9:$AG$9)</f>
        <v>95.759999999999991</v>
      </c>
      <c r="F17" s="6">
        <f>SUM(D17:E17)</f>
        <v>412.54</v>
      </c>
    </row>
    <row r="18" spans="2:7">
      <c r="B18" t="s">
        <v>7</v>
      </c>
      <c r="C18" s="8" t="s">
        <v>41</v>
      </c>
      <c r="D18" s="2">
        <f>SUM('[80]Grafico Scrap proceso'!$D$77:$AH$77)</f>
        <v>498.51</v>
      </c>
      <c r="E18" s="2">
        <f>SUM('[80]Grafico Scrap proceso'!$D$9:$AH$9)</f>
        <v>101.57000000000001</v>
      </c>
      <c r="F18" s="6">
        <f>SUM(D18:E18)</f>
        <v>600.08000000000004</v>
      </c>
    </row>
    <row r="19" spans="2:7">
      <c r="B19" t="s">
        <v>8</v>
      </c>
      <c r="C19" s="8" t="s">
        <v>41</v>
      </c>
      <c r="D19" s="2">
        <f>SUM('[79]Grafico Scrap proceso'!$D$77:$AH$77)</f>
        <v>285.24</v>
      </c>
      <c r="E19" s="2">
        <f>SUM('[79]Grafico Scrap proceso'!$D$9:$AH$9)</f>
        <v>84.919999999999987</v>
      </c>
      <c r="F19" s="6">
        <f>SUM(D19:E19)</f>
        <v>370.15999999999997</v>
      </c>
    </row>
    <row r="20" spans="2:7">
      <c r="B20" t="s">
        <v>9</v>
      </c>
      <c r="C20" s="8" t="s">
        <v>41</v>
      </c>
      <c r="D20" s="2">
        <f>SUM('[78]Grafico Scrap proceso'!$D$74:$AG$74)</f>
        <v>276.57</v>
      </c>
      <c r="E20" s="2">
        <f>SUM('[78]Grafico Scrap proceso'!$D$9:$AG$9)</f>
        <v>86.309999999999988</v>
      </c>
      <c r="F20" s="6">
        <f>SUM(D20:E20)</f>
        <v>362.88</v>
      </c>
    </row>
    <row r="21" spans="2:7">
      <c r="B21" t="s">
        <v>10</v>
      </c>
      <c r="C21" s="8" t="s">
        <v>41</v>
      </c>
      <c r="D21" s="2">
        <f>SUM('[77]Grafico Scrap proceso'!$D$74:$AH$74)</f>
        <v>160.69000000000003</v>
      </c>
      <c r="E21" s="2">
        <f>SUM('[77]Grafico Scrap proceso'!$D$9:$AH$9)</f>
        <v>86.330000000000013</v>
      </c>
      <c r="F21" s="6">
        <f>SUM(D21:E21)</f>
        <v>247.02000000000004</v>
      </c>
    </row>
    <row r="22" spans="2:7">
      <c r="B22" t="s">
        <v>11</v>
      </c>
      <c r="C22" s="8" t="s">
        <v>41</v>
      </c>
      <c r="D22" s="2">
        <v>0</v>
      </c>
      <c r="E22" s="2">
        <v>0</v>
      </c>
      <c r="F22" s="6">
        <f>SUM(D22:E22)</f>
        <v>0</v>
      </c>
      <c r="G22" t="s">
        <v>30</v>
      </c>
    </row>
    <row r="23" spans="2:7">
      <c r="B23" t="s">
        <v>12</v>
      </c>
      <c r="C23" s="8" t="s">
        <v>41</v>
      </c>
      <c r="D23" s="2">
        <v>0</v>
      </c>
      <c r="E23" s="2">
        <v>0</v>
      </c>
      <c r="F23" s="6">
        <f>SUM(D23:E23)</f>
        <v>0</v>
      </c>
      <c r="G23" t="s">
        <v>30</v>
      </c>
    </row>
    <row r="24" spans="2:7">
      <c r="B24" t="s">
        <v>13</v>
      </c>
      <c r="C24" s="8" t="s">
        <v>41</v>
      </c>
      <c r="D24" s="2">
        <v>0</v>
      </c>
      <c r="E24" s="2">
        <v>0</v>
      </c>
      <c r="F24" s="6">
        <f>SUM(D24:E24)</f>
        <v>0</v>
      </c>
      <c r="G24" t="s">
        <v>30</v>
      </c>
    </row>
    <row r="25" spans="2:7">
      <c r="B25" t="s">
        <v>14</v>
      </c>
      <c r="C25" s="8" t="s">
        <v>41</v>
      </c>
      <c r="D25" s="2">
        <v>0</v>
      </c>
      <c r="E25" s="2">
        <v>0</v>
      </c>
      <c r="F25" s="6">
        <f>SUM(D25:E25)</f>
        <v>0</v>
      </c>
      <c r="G25" t="s">
        <v>30</v>
      </c>
    </row>
    <row r="26" spans="2:7">
      <c r="B26" t="s">
        <v>3</v>
      </c>
      <c r="C26" s="8" t="s">
        <v>40</v>
      </c>
      <c r="D26" s="2">
        <f>'[76]Grafico Scrap proceso'!$AJ$50</f>
        <v>209.36586585599997</v>
      </c>
      <c r="E26" s="2">
        <f>SUM('[76]Grafico Scrap proceso'!$AJ$47:$AJ$49)</f>
        <v>137.08000000000001</v>
      </c>
      <c r="F26" s="6">
        <f>SUM(D26:E26)</f>
        <v>346.44586585599995</v>
      </c>
    </row>
    <row r="27" spans="2:7">
      <c r="B27" t="s">
        <v>4</v>
      </c>
      <c r="C27" s="8" t="s">
        <v>40</v>
      </c>
      <c r="D27" s="2">
        <f>'[75]Grafico Scrap proceso'!$AJ$50</f>
        <v>369.11979417600003</v>
      </c>
      <c r="E27" s="2">
        <f>SUM('[75]Grafico Scrap proceso'!$AJ$47:$AJ$49)</f>
        <v>252.441</v>
      </c>
      <c r="F27" s="6">
        <f>SUM(D27:E27)</f>
        <v>621.56079417600006</v>
      </c>
    </row>
    <row r="28" spans="2:7">
      <c r="B28" t="s">
        <v>5</v>
      </c>
      <c r="C28" s="8" t="s">
        <v>40</v>
      </c>
      <c r="D28" s="2">
        <f>'[74]Grafico Scrap proceso'!$AJ$50</f>
        <v>251.63833766399998</v>
      </c>
      <c r="E28" s="2">
        <f>SUM('[74]Grafico Scrap proceso'!$AJ$47:$AJ$49)</f>
        <v>206.07</v>
      </c>
      <c r="F28" s="6">
        <f>SUM(D28:E28)</f>
        <v>457.70833766399994</v>
      </c>
    </row>
    <row r="29" spans="2:7">
      <c r="B29" t="s">
        <v>6</v>
      </c>
      <c r="C29" s="8" t="s">
        <v>40</v>
      </c>
      <c r="D29" s="2">
        <f>'[73]Grafico Scrap proceso'!$AJ$50</f>
        <v>185.16387456000004</v>
      </c>
      <c r="E29" s="2">
        <f>SUM('[73]Grafico Scrap proceso'!$AJ$47:$AJ$49)</f>
        <v>201.12700000000001</v>
      </c>
      <c r="F29" s="6">
        <f>SUM(D29:E29)</f>
        <v>386.29087456000002</v>
      </c>
    </row>
    <row r="30" spans="2:7">
      <c r="B30" t="s">
        <v>7</v>
      </c>
      <c r="C30" s="8" t="s">
        <v>40</v>
      </c>
      <c r="D30" s="2">
        <f>'[72]Grafico Scrap proceso'!$AJ$50</f>
        <v>205.46878867200002</v>
      </c>
      <c r="E30" s="2">
        <f>SUM('[72]Grafico Scrap proceso'!$AJ$47:$AJ$49)</f>
        <v>164.09999999999997</v>
      </c>
      <c r="F30" s="6">
        <f>SUM(D30:E30)</f>
        <v>369.56878867199998</v>
      </c>
    </row>
    <row r="31" spans="2:7">
      <c r="B31" t="s">
        <v>8</v>
      </c>
      <c r="C31" s="8" t="s">
        <v>40</v>
      </c>
      <c r="D31" s="2">
        <f>'[71]Grafico Scrap proceso'!$AJ$50</f>
        <v>157.392051264</v>
      </c>
      <c r="E31" s="2">
        <f>SUM('[71]Grafico Scrap proceso'!$AJ$47:$AJ$49)</f>
        <v>124.37</v>
      </c>
      <c r="F31" s="6">
        <f>SUM(D31:E31)</f>
        <v>281.76205126399998</v>
      </c>
    </row>
    <row r="32" spans="2:7">
      <c r="B32" t="s">
        <v>9</v>
      </c>
      <c r="C32" s="8" t="s">
        <v>40</v>
      </c>
      <c r="D32" s="2">
        <f>'[70]Grafico Scrap proceso'!$AJ$50</f>
        <v>115.19175628800001</v>
      </c>
      <c r="E32" s="2">
        <f>SUM('[70]Grafico Scrap proceso'!$AJ$47:$AJ$49)</f>
        <v>84.099500000000006</v>
      </c>
      <c r="F32" s="6">
        <f>SUM(D32:E32)</f>
        <v>199.291256288</v>
      </c>
    </row>
    <row r="33" spans="2:7">
      <c r="B33" t="s">
        <v>10</v>
      </c>
      <c r="C33" s="8" t="s">
        <v>40</v>
      </c>
      <c r="D33" s="2">
        <f>'[69]Grafico Scrap proceso'!$AK$50</f>
        <v>64.450935360000003</v>
      </c>
      <c r="E33" s="2">
        <f>SUM('[69]Grafico Scrap proceso'!$AK$47:$AK$49)</f>
        <v>63.984000000000002</v>
      </c>
      <c r="F33" s="6">
        <f>SUM(D33:E33)</f>
        <v>128.43493536</v>
      </c>
    </row>
    <row r="34" spans="2:7">
      <c r="B34" t="s">
        <v>11</v>
      </c>
      <c r="C34" s="8" t="s">
        <v>40</v>
      </c>
      <c r="D34" s="2">
        <v>0</v>
      </c>
      <c r="E34" s="2">
        <v>0</v>
      </c>
      <c r="F34" s="6">
        <f>SUM(D34:E34)</f>
        <v>0</v>
      </c>
      <c r="G34" t="s">
        <v>30</v>
      </c>
    </row>
    <row r="35" spans="2:7">
      <c r="B35" t="s">
        <v>12</v>
      </c>
      <c r="C35" s="8" t="s">
        <v>40</v>
      </c>
      <c r="D35" s="2">
        <v>0</v>
      </c>
      <c r="E35" s="2">
        <v>0</v>
      </c>
      <c r="F35" s="6">
        <f>SUM(D35:E35)</f>
        <v>0</v>
      </c>
      <c r="G35" t="s">
        <v>30</v>
      </c>
    </row>
    <row r="36" spans="2:7">
      <c r="B36" t="s">
        <v>13</v>
      </c>
      <c r="C36" s="8" t="s">
        <v>40</v>
      </c>
      <c r="D36" s="2">
        <v>0</v>
      </c>
      <c r="E36" s="2">
        <v>0</v>
      </c>
      <c r="F36" s="6">
        <f>SUM(D36:E36)</f>
        <v>0</v>
      </c>
      <c r="G36" t="s">
        <v>30</v>
      </c>
    </row>
    <row r="37" spans="2:7">
      <c r="B37" t="s">
        <v>14</v>
      </c>
      <c r="C37" s="8" t="s">
        <v>40</v>
      </c>
      <c r="D37" s="2">
        <v>0</v>
      </c>
      <c r="E37" s="2">
        <v>0</v>
      </c>
      <c r="F37" s="6">
        <f>SUM(D37:E37)</f>
        <v>0</v>
      </c>
      <c r="G37" t="s">
        <v>30</v>
      </c>
    </row>
    <row r="38" spans="2:7">
      <c r="B38" t="s">
        <v>3</v>
      </c>
      <c r="C38" s="8" t="s">
        <v>39</v>
      </c>
      <c r="D38" s="2">
        <f>SUM('[68]Grafico Scrap proceso'!$H$51:$J$51,'[68]Grafico Scrap proceso'!$M$51:$Q$51,'[68]Grafico Scrap proceso'!$T$51:$X$51,'[68]Grafico Scrap proceso'!$AF$51)</f>
        <v>460.88855366400014</v>
      </c>
      <c r="E38" s="2">
        <f>SUM('[68]Grafico Scrap proceso'!$AJ$47:$AJ$49)</f>
        <v>119.858</v>
      </c>
      <c r="F38" s="6">
        <f>SUM(D38:E38)</f>
        <v>580.7465536640002</v>
      </c>
    </row>
    <row r="39" spans="2:7">
      <c r="B39" t="s">
        <v>4</v>
      </c>
      <c r="C39" s="8" t="s">
        <v>39</v>
      </c>
      <c r="D39" s="2">
        <f>SUM('[67]Grafico Scrap proceso'!$C$51:$D$51,'[67]Grafico Scrap proceso'!$F$51:$G$51,'[67]Grafico Scrap proceso'!$J$51,'[67]Grafico Scrap proceso'!$Q$51:$V$51,)</f>
        <v>248.72045587200003</v>
      </c>
      <c r="E39" s="2">
        <f>SUM('[67]Grafico Scrap proceso'!$AJ$47:$AJ$49)</f>
        <v>127.471</v>
      </c>
      <c r="F39" s="6">
        <f>SUM(D39:E39)</f>
        <v>376.19145587200001</v>
      </c>
    </row>
    <row r="40" spans="2:7">
      <c r="B40" t="s">
        <v>5</v>
      </c>
      <c r="C40" s="8" t="s">
        <v>39</v>
      </c>
      <c r="D40" s="2">
        <f>SUM('[66]Grafico Scrap proceso'!$Q$51:$V$51,'[66]Grafico Scrap proceso'!$J$51:$N$51,'[66]Grafico Scrap proceso'!$C$51:$G$51)</f>
        <v>598.78431446399998</v>
      </c>
      <c r="E40" s="2">
        <f>SUM('[66]Grafico Scrap proceso'!$AJ$47:$AJ$49)</f>
        <v>250.82664999999997</v>
      </c>
      <c r="F40" s="6">
        <f>SUM(D40:E40)</f>
        <v>849.61096446399995</v>
      </c>
    </row>
    <row r="41" spans="2:7">
      <c r="B41" t="s">
        <v>6</v>
      </c>
      <c r="C41" s="8" t="s">
        <v>39</v>
      </c>
      <c r="D41" s="2">
        <f>SUM('[65]Grafico Scrap proceso'!$G$51:$J$51,'[65]Grafico Scrap proceso'!$O$51:$R$51,'[65]Grafico Scrap proceso'!$W$51:$Y$51,'[65]Grafico Scrap proceso'!$AA$51:$AG$51)</f>
        <v>166.88163542400002</v>
      </c>
      <c r="E41" s="2">
        <f>SUM('[65]Grafico Scrap proceso'!$AJ$47:$AJ$49)</f>
        <v>189.61499999999998</v>
      </c>
      <c r="F41" s="6">
        <f>SUM(D41:E41)</f>
        <v>356.49663542400003</v>
      </c>
    </row>
    <row r="42" spans="2:7">
      <c r="B42" t="s">
        <v>7</v>
      </c>
      <c r="C42" s="8" t="s">
        <v>39</v>
      </c>
      <c r="D42" s="2">
        <f>SUM('[64]Grafico Scrap proceso'!$E$51:$I$51,'[64]Grafico Scrap proceso'!$K$51:$P$51,'[64]Grafico Scrap proceso'!$S$51:$X$51,'[64]Grafico Scrap proceso'!$AA$51:$AE$51)</f>
        <v>138.01843238399999</v>
      </c>
      <c r="E42" s="2">
        <f>SUM('[64]Grafico Scrap proceso'!$AJ$47:$AJ$49)</f>
        <v>117.215</v>
      </c>
      <c r="F42" s="6">
        <f>SUM(D42:E42)</f>
        <v>255.233432384</v>
      </c>
    </row>
    <row r="43" spans="2:7">
      <c r="B43" t="s">
        <v>8</v>
      </c>
      <c r="C43" s="8" t="s">
        <v>39</v>
      </c>
      <c r="D43" s="2">
        <f>SUM('[63]Grafico Scrap proceso'!$E$38:$G$38)</f>
        <v>42.096765312000002</v>
      </c>
      <c r="E43" s="9">
        <f>SUM('[63]Grafico Scrap proceso'!$AK$34:$AK$36)</f>
        <v>0</v>
      </c>
      <c r="F43" s="6">
        <f>SUM(D43:E43)</f>
        <v>42.096765312000002</v>
      </c>
      <c r="G43" t="s">
        <v>32</v>
      </c>
    </row>
    <row r="44" spans="2:7">
      <c r="B44" t="s">
        <v>9</v>
      </c>
      <c r="C44" s="8" t="s">
        <v>39</v>
      </c>
      <c r="D44" s="9">
        <v>0</v>
      </c>
      <c r="E44" s="9">
        <v>0</v>
      </c>
      <c r="F44" s="6">
        <f>SUM(D44:E44)</f>
        <v>0</v>
      </c>
      <c r="G44" t="s">
        <v>32</v>
      </c>
    </row>
    <row r="45" spans="2:7">
      <c r="B45" t="s">
        <v>10</v>
      </c>
      <c r="C45" s="8" t="s">
        <v>39</v>
      </c>
      <c r="D45" s="2">
        <f>SUM('[62]Grafico Scrap proceso'!$F$38:$G$38,'[62]Grafico Scrap proceso'!$I$38,'[62]Grafico Scrap proceso'!$N$38)</f>
        <v>125.231266944</v>
      </c>
      <c r="E45" s="9">
        <f>SUM('[62]Grafico Scrap proceso'!$AK$34:$AK$36)</f>
        <v>0</v>
      </c>
      <c r="F45" s="6">
        <f>SUM(D45:E45)</f>
        <v>125.231266944</v>
      </c>
      <c r="G45" t="s">
        <v>32</v>
      </c>
    </row>
    <row r="46" spans="2:7">
      <c r="B46" t="s">
        <v>11</v>
      </c>
      <c r="C46" s="8" t="s">
        <v>39</v>
      </c>
      <c r="D46" s="2">
        <v>0</v>
      </c>
      <c r="E46" s="2">
        <v>0</v>
      </c>
      <c r="F46" s="6">
        <f>SUM(D46:E46)</f>
        <v>0</v>
      </c>
      <c r="G46" t="s">
        <v>30</v>
      </c>
    </row>
    <row r="47" spans="2:7">
      <c r="B47" t="s">
        <v>12</v>
      </c>
      <c r="C47" s="8" t="s">
        <v>39</v>
      </c>
      <c r="D47" s="2">
        <v>0</v>
      </c>
      <c r="E47" s="2">
        <v>0</v>
      </c>
      <c r="F47" s="6">
        <f>SUM(D47:E47)</f>
        <v>0</v>
      </c>
      <c r="G47" t="s">
        <v>30</v>
      </c>
    </row>
    <row r="48" spans="2:7">
      <c r="B48" t="s">
        <v>13</v>
      </c>
      <c r="C48" s="8" t="s">
        <v>39</v>
      </c>
      <c r="D48" s="2">
        <v>0</v>
      </c>
      <c r="E48" s="2">
        <v>0</v>
      </c>
      <c r="F48" s="6">
        <f>SUM(D48:E48)</f>
        <v>0</v>
      </c>
      <c r="G48" t="s">
        <v>30</v>
      </c>
    </row>
    <row r="49" spans="2:7">
      <c r="B49" t="s">
        <v>14</v>
      </c>
      <c r="C49" s="8" t="s">
        <v>39</v>
      </c>
      <c r="D49" s="2">
        <v>0</v>
      </c>
      <c r="E49" s="2">
        <v>0</v>
      </c>
      <c r="F49" s="6">
        <f>SUM(D49:E49)</f>
        <v>0</v>
      </c>
      <c r="G49" t="s">
        <v>30</v>
      </c>
    </row>
    <row r="50" spans="2:7">
      <c r="B50" t="s">
        <v>3</v>
      </c>
      <c r="C50" s="8" t="s">
        <v>38</v>
      </c>
      <c r="D50" s="9">
        <v>0</v>
      </c>
      <c r="E50" s="9">
        <v>0</v>
      </c>
      <c r="F50" s="6">
        <f>SUM(D50:E50)</f>
        <v>0</v>
      </c>
      <c r="G50" t="s">
        <v>32</v>
      </c>
    </row>
    <row r="51" spans="2:7">
      <c r="B51" t="s">
        <v>4</v>
      </c>
      <c r="C51" s="8" t="s">
        <v>38</v>
      </c>
      <c r="D51" s="9">
        <v>0</v>
      </c>
      <c r="E51" s="9">
        <v>0</v>
      </c>
      <c r="F51" s="6">
        <f>SUM(D51:E51)</f>
        <v>0</v>
      </c>
      <c r="G51" t="s">
        <v>32</v>
      </c>
    </row>
    <row r="52" spans="2:7">
      <c r="B52" t="s">
        <v>5</v>
      </c>
      <c r="C52" s="8" t="s">
        <v>38</v>
      </c>
      <c r="D52" s="9">
        <v>0</v>
      </c>
      <c r="E52" s="2">
        <f>SUM('[61]Grafico Scrap proceso'!$E$8:$I$8,'[61]Grafico Scrap proceso'!$K$8:$AJ$8)/1000</f>
        <v>19.271999999999998</v>
      </c>
      <c r="F52" s="6">
        <f>SUM(D52:E52)</f>
        <v>19.271999999999998</v>
      </c>
      <c r="G52" t="s">
        <v>32</v>
      </c>
    </row>
    <row r="53" spans="2:7">
      <c r="B53" t="s">
        <v>6</v>
      </c>
      <c r="C53" s="8" t="s">
        <v>38</v>
      </c>
      <c r="D53" s="9">
        <v>0</v>
      </c>
      <c r="E53" s="2">
        <f>SUM('[60]Grafico Scrap proceso'!$D$9:$AE$9)/1000</f>
        <v>20.544</v>
      </c>
      <c r="F53" s="6">
        <f>SUM(D53:E53)</f>
        <v>20.544</v>
      </c>
      <c r="G53" t="s">
        <v>32</v>
      </c>
    </row>
    <row r="54" spans="2:7">
      <c r="B54" t="s">
        <v>7</v>
      </c>
      <c r="C54" s="8" t="s">
        <v>38</v>
      </c>
      <c r="D54" s="9">
        <v>0</v>
      </c>
      <c r="E54" s="2">
        <f>SUM('[59]Grafico Scrap proceso'!$D$8:$AH$9)/1000</f>
        <v>32.938960000000002</v>
      </c>
      <c r="F54" s="6">
        <f>SUM(D54:E54)</f>
        <v>32.938960000000002</v>
      </c>
      <c r="G54" t="s">
        <v>32</v>
      </c>
    </row>
    <row r="55" spans="2:7">
      <c r="B55" t="s">
        <v>8</v>
      </c>
      <c r="C55" s="8" t="s">
        <v>38</v>
      </c>
      <c r="D55" s="9">
        <v>0</v>
      </c>
      <c r="E55" s="2">
        <f>SUM('[58]Grafico Scrap proceso'!$H$8:$AC$8)/1000</f>
        <v>21.927</v>
      </c>
      <c r="F55" s="6">
        <f>SUM(D55:E55)</f>
        <v>21.927</v>
      </c>
      <c r="G55" t="s">
        <v>32</v>
      </c>
    </row>
    <row r="56" spans="2:7">
      <c r="B56" t="s">
        <v>9</v>
      </c>
      <c r="C56" s="8" t="s">
        <v>38</v>
      </c>
      <c r="D56" s="9">
        <v>0</v>
      </c>
      <c r="E56" s="2">
        <f>SUM('[57]Grafico Scrap proceso'!$H$8:$AH$8)/1000</f>
        <v>36.401000000000003</v>
      </c>
      <c r="F56" s="6">
        <f>SUM(D56:E56)</f>
        <v>36.401000000000003</v>
      </c>
      <c r="G56" t="s">
        <v>32</v>
      </c>
    </row>
    <row r="57" spans="2:7">
      <c r="B57" t="s">
        <v>10</v>
      </c>
      <c r="C57" s="8" t="s">
        <v>38</v>
      </c>
      <c r="D57" s="9">
        <v>0</v>
      </c>
      <c r="E57" s="2">
        <f>SUM('[56]Grafico Scrap proceso'!$H$8:$AC$8)/1000</f>
        <v>17.289000000000001</v>
      </c>
      <c r="F57" s="6">
        <f>SUM(D57:E57)</f>
        <v>17.289000000000001</v>
      </c>
      <c r="G57" t="s">
        <v>32</v>
      </c>
    </row>
    <row r="58" spans="2:7">
      <c r="B58" t="s">
        <v>11</v>
      </c>
      <c r="C58" s="8" t="s">
        <v>38</v>
      </c>
      <c r="D58" s="2">
        <v>0</v>
      </c>
      <c r="E58" s="2">
        <v>0</v>
      </c>
      <c r="F58" s="6">
        <f>SUM(D58:E58)</f>
        <v>0</v>
      </c>
      <c r="G58" t="s">
        <v>30</v>
      </c>
    </row>
    <row r="59" spans="2:7">
      <c r="B59" t="s">
        <v>12</v>
      </c>
      <c r="C59" s="8" t="s">
        <v>38</v>
      </c>
      <c r="D59" s="2">
        <v>0</v>
      </c>
      <c r="E59" s="2">
        <v>0</v>
      </c>
      <c r="F59" s="6">
        <f>SUM(D59:E59)</f>
        <v>0</v>
      </c>
      <c r="G59" t="s">
        <v>30</v>
      </c>
    </row>
    <row r="60" spans="2:7">
      <c r="B60" t="s">
        <v>13</v>
      </c>
      <c r="C60" s="8" t="s">
        <v>38</v>
      </c>
      <c r="D60" s="2">
        <v>0</v>
      </c>
      <c r="E60" s="2">
        <v>0</v>
      </c>
      <c r="F60" s="6">
        <f>SUM(D60:E60)</f>
        <v>0</v>
      </c>
      <c r="G60" t="s">
        <v>30</v>
      </c>
    </row>
    <row r="61" spans="2:7">
      <c r="B61" t="s">
        <v>14</v>
      </c>
      <c r="C61" s="8" t="s">
        <v>38</v>
      </c>
      <c r="D61" s="2">
        <v>0</v>
      </c>
      <c r="E61" s="2">
        <v>0</v>
      </c>
      <c r="F61" s="6">
        <f>SUM(D61:E61)</f>
        <v>0</v>
      </c>
      <c r="G61" t="s">
        <v>30</v>
      </c>
    </row>
    <row r="62" spans="2:7">
      <c r="B62" t="s">
        <v>3</v>
      </c>
      <c r="C62" s="8" t="s">
        <v>37</v>
      </c>
      <c r="D62" s="2">
        <f>'[55]Grafico Scrap proceso'!$AK$50</f>
        <v>185.39999999999998</v>
      </c>
      <c r="E62" s="2">
        <f>SUM('[55]Grafico Scrap proceso'!$AK$47:$AK$49)</f>
        <v>111.45</v>
      </c>
      <c r="F62" s="6">
        <f>SUM(D62:E62)</f>
        <v>296.84999999999997</v>
      </c>
    </row>
    <row r="63" spans="2:7">
      <c r="B63" t="s">
        <v>4</v>
      </c>
      <c r="C63" s="8" t="s">
        <v>37</v>
      </c>
      <c r="D63" s="2">
        <f>'[54]Grafico Scrap proceso'!$AK$49</f>
        <v>131.72</v>
      </c>
      <c r="E63" s="2">
        <f>SUM('[54]Grafico Scrap proceso'!$AK$46:$AK$48)</f>
        <v>78.34</v>
      </c>
      <c r="F63" s="6">
        <f>SUM(D63:E63)</f>
        <v>210.06</v>
      </c>
    </row>
    <row r="64" spans="2:7">
      <c r="B64" t="s">
        <v>5</v>
      </c>
      <c r="C64" s="8" t="s">
        <v>37</v>
      </c>
      <c r="D64" s="2">
        <f>'[53]Grafico Scrap proceso'!$AK$50</f>
        <v>43.28</v>
      </c>
      <c r="E64" s="2">
        <f>SUM('[53]Grafico Scrap proceso'!$AK$47:$AK$49)</f>
        <v>294.3</v>
      </c>
      <c r="F64" s="6">
        <f>SUM(D64:E64)</f>
        <v>337.58000000000004</v>
      </c>
    </row>
    <row r="65" spans="2:7">
      <c r="B65" t="s">
        <v>6</v>
      </c>
      <c r="C65" s="8" t="s">
        <v>37</v>
      </c>
      <c r="D65" s="2">
        <f>'[52]Grafico Scrap proceso'!$AK$46</f>
        <v>78.81</v>
      </c>
      <c r="E65" s="2">
        <f>SUM('[52]Grafico Scrap proceso'!$AK$43:$AK$45)</f>
        <v>135.42999999999998</v>
      </c>
      <c r="F65" s="6">
        <f>SUM(D65:E65)</f>
        <v>214.23999999999998</v>
      </c>
    </row>
    <row r="66" spans="2:7">
      <c r="B66" t="s">
        <v>7</v>
      </c>
      <c r="C66" s="8" t="s">
        <v>37</v>
      </c>
      <c r="D66" s="2">
        <f>'[51]Grafico Scrap proceso'!$AK$47</f>
        <v>330.15833333333308</v>
      </c>
      <c r="E66" s="2">
        <f>SUM('[51]Grafico Scrap proceso'!$AK$44:$AK$46)</f>
        <v>268.86566666666653</v>
      </c>
      <c r="F66" s="6">
        <f>SUM(D66:E66)</f>
        <v>599.02399999999966</v>
      </c>
    </row>
    <row r="67" spans="2:7">
      <c r="B67" t="s">
        <v>8</v>
      </c>
      <c r="C67" s="8" t="s">
        <v>37</v>
      </c>
      <c r="D67" s="2">
        <f>'[50]Grafico Scrap proceso'!$AK$46</f>
        <v>64.48</v>
      </c>
      <c r="E67" s="2">
        <f>SUM('[50]Grafico Scrap proceso'!$AK$43:$AK$45)</f>
        <v>121.93</v>
      </c>
      <c r="F67" s="6">
        <f>SUM(D67:E67)</f>
        <v>186.41000000000003</v>
      </c>
    </row>
    <row r="68" spans="2:7">
      <c r="B68" t="s">
        <v>9</v>
      </c>
      <c r="C68" s="8" t="s">
        <v>37</v>
      </c>
      <c r="D68" s="2">
        <v>0</v>
      </c>
      <c r="E68" s="2">
        <v>0</v>
      </c>
      <c r="F68" s="6">
        <f>SUM(D68:E68)</f>
        <v>0</v>
      </c>
      <c r="G68" t="s">
        <v>30</v>
      </c>
    </row>
    <row r="69" spans="2:7">
      <c r="B69" t="s">
        <v>10</v>
      </c>
      <c r="C69" s="8" t="s">
        <v>37</v>
      </c>
      <c r="D69" s="2">
        <v>0</v>
      </c>
      <c r="E69" s="2">
        <v>0</v>
      </c>
      <c r="F69" s="6">
        <f>SUM(D69:E69)</f>
        <v>0</v>
      </c>
      <c r="G69" t="s">
        <v>30</v>
      </c>
    </row>
    <row r="70" spans="2:7">
      <c r="B70" t="s">
        <v>11</v>
      </c>
      <c r="C70" s="8" t="s">
        <v>37</v>
      </c>
      <c r="D70" s="2">
        <v>0</v>
      </c>
      <c r="E70" s="2">
        <v>0</v>
      </c>
      <c r="F70" s="6">
        <f>SUM(D70:E70)</f>
        <v>0</v>
      </c>
      <c r="G70" t="s">
        <v>30</v>
      </c>
    </row>
    <row r="71" spans="2:7">
      <c r="B71" t="s">
        <v>12</v>
      </c>
      <c r="C71" s="8" t="s">
        <v>37</v>
      </c>
      <c r="D71" s="2">
        <v>0</v>
      </c>
      <c r="E71" s="2">
        <v>0</v>
      </c>
      <c r="F71" s="6">
        <f>SUM(D71:E71)</f>
        <v>0</v>
      </c>
      <c r="G71" t="s">
        <v>30</v>
      </c>
    </row>
    <row r="72" spans="2:7">
      <c r="B72" t="s">
        <v>13</v>
      </c>
      <c r="C72" s="8" t="s">
        <v>37</v>
      </c>
      <c r="D72" s="2">
        <v>0</v>
      </c>
      <c r="E72" s="2">
        <v>0</v>
      </c>
      <c r="F72" s="6">
        <f>SUM(D72:E72)</f>
        <v>0</v>
      </c>
      <c r="G72" t="s">
        <v>30</v>
      </c>
    </row>
    <row r="73" spans="2:7">
      <c r="B73" t="s">
        <v>14</v>
      </c>
      <c r="C73" s="8" t="s">
        <v>37</v>
      </c>
      <c r="D73" s="2">
        <v>0</v>
      </c>
      <c r="E73" s="2">
        <v>0</v>
      </c>
      <c r="F73" s="6">
        <f>SUM(D73:E73)</f>
        <v>0</v>
      </c>
      <c r="G73" t="s">
        <v>30</v>
      </c>
    </row>
    <row r="74" spans="2:7">
      <c r="B74" t="s">
        <v>3</v>
      </c>
      <c r="C74" s="8" t="s">
        <v>36</v>
      </c>
      <c r="D74" s="9">
        <v>0</v>
      </c>
      <c r="E74" s="2">
        <f>SUM('[49]Grafico Scrap proceso'!$D$9:$AJ$9)</f>
        <v>327.52500000000009</v>
      </c>
      <c r="F74" s="6">
        <f>SUM(D74:E74)</f>
        <v>327.52500000000009</v>
      </c>
      <c r="G74" t="s">
        <v>32</v>
      </c>
    </row>
    <row r="75" spans="2:7">
      <c r="B75" t="s">
        <v>4</v>
      </c>
      <c r="C75" s="8" t="s">
        <v>36</v>
      </c>
      <c r="D75" s="9">
        <v>0</v>
      </c>
      <c r="E75" s="9">
        <f>SUM('[48]Grafico Scrap proceso'!$D$9:$AJ$9)</f>
        <v>0</v>
      </c>
      <c r="F75" s="6">
        <f>SUM(D75:E75)</f>
        <v>0</v>
      </c>
      <c r="G75" t="s">
        <v>32</v>
      </c>
    </row>
    <row r="76" spans="2:7">
      <c r="B76" t="s">
        <v>5</v>
      </c>
      <c r="C76" s="8" t="s">
        <v>36</v>
      </c>
      <c r="D76" s="9">
        <v>0</v>
      </c>
      <c r="E76" s="2">
        <f>SUM('[47]Grafico Scrap proceso'!$D$9:$AH$9)</f>
        <v>181.35199999999998</v>
      </c>
      <c r="F76" s="6">
        <f>SUM(D76:E76)</f>
        <v>181.35199999999998</v>
      </c>
      <c r="G76" t="s">
        <v>32</v>
      </c>
    </row>
    <row r="77" spans="2:7">
      <c r="B77" t="s">
        <v>6</v>
      </c>
      <c r="C77" s="8" t="s">
        <v>36</v>
      </c>
      <c r="D77" s="9">
        <v>0</v>
      </c>
      <c r="E77" s="2">
        <f>SUM('[46]Grafico Scrap proceso'!$D$9:$AH$9)</f>
        <v>129.96</v>
      </c>
      <c r="F77" s="6">
        <f>SUM(D77:E77)</f>
        <v>129.96</v>
      </c>
      <c r="G77" t="s">
        <v>32</v>
      </c>
    </row>
    <row r="78" spans="2:7">
      <c r="B78" t="s">
        <v>7</v>
      </c>
      <c r="C78" s="8" t="s">
        <v>36</v>
      </c>
      <c r="D78" s="9">
        <v>0</v>
      </c>
      <c r="E78" s="2">
        <f>SUM('[45]Grafico Scrap proceso'!$D$9:$AH$9)</f>
        <v>135.27499999999998</v>
      </c>
      <c r="F78" s="6">
        <f>SUM(D78:E78)</f>
        <v>135.27499999999998</v>
      </c>
      <c r="G78" t="s">
        <v>32</v>
      </c>
    </row>
    <row r="79" spans="2:7">
      <c r="B79" t="s">
        <v>8</v>
      </c>
      <c r="C79" s="8" t="s">
        <v>36</v>
      </c>
      <c r="D79" s="9">
        <v>0</v>
      </c>
      <c r="E79" s="2">
        <f>SUM('[44]Grafico Scrap proceso'!$D$9:$AH$9)</f>
        <v>270.09000000000003</v>
      </c>
      <c r="F79" s="6">
        <f>SUM(D79:E79)</f>
        <v>270.09000000000003</v>
      </c>
      <c r="G79" t="s">
        <v>32</v>
      </c>
    </row>
    <row r="80" spans="2:7">
      <c r="B80" t="s">
        <v>9</v>
      </c>
      <c r="C80" s="8" t="s">
        <v>36</v>
      </c>
      <c r="D80" s="9">
        <v>0</v>
      </c>
      <c r="E80" s="2">
        <f>SUM('[43]Grafico Scrap proceso'!$D$9:$AH$9)</f>
        <v>320.86999999999995</v>
      </c>
      <c r="F80" s="6">
        <f>SUM(D80:E80)</f>
        <v>320.86999999999995</v>
      </c>
      <c r="G80" t="s">
        <v>32</v>
      </c>
    </row>
    <row r="81" spans="2:7">
      <c r="B81" t="s">
        <v>10</v>
      </c>
      <c r="C81" s="8" t="s">
        <v>36</v>
      </c>
      <c r="D81" s="9">
        <v>0</v>
      </c>
      <c r="E81" s="9">
        <f>SUM('[42]Grafico defectos proceso'!$D$9:$AF$9)</f>
        <v>1</v>
      </c>
      <c r="F81" s="6">
        <f>SUM(D81:E81)</f>
        <v>1</v>
      </c>
      <c r="G81" t="s">
        <v>32</v>
      </c>
    </row>
    <row r="82" spans="2:7">
      <c r="B82" t="s">
        <v>11</v>
      </c>
      <c r="C82" s="8" t="s">
        <v>36</v>
      </c>
      <c r="D82" s="2">
        <v>0</v>
      </c>
      <c r="E82" s="2">
        <v>0</v>
      </c>
      <c r="F82" s="6">
        <f>SUM(D82:E82)</f>
        <v>0</v>
      </c>
      <c r="G82" t="s">
        <v>30</v>
      </c>
    </row>
    <row r="83" spans="2:7">
      <c r="B83" t="s">
        <v>12</v>
      </c>
      <c r="C83" s="8" t="s">
        <v>36</v>
      </c>
      <c r="D83" s="2">
        <v>0</v>
      </c>
      <c r="E83" s="2">
        <v>0</v>
      </c>
      <c r="F83" s="6">
        <f>SUM(D83:E83)</f>
        <v>0</v>
      </c>
      <c r="G83" t="s">
        <v>30</v>
      </c>
    </row>
    <row r="84" spans="2:7">
      <c r="B84" t="s">
        <v>13</v>
      </c>
      <c r="C84" s="8" t="s">
        <v>36</v>
      </c>
      <c r="D84" s="2">
        <v>0</v>
      </c>
      <c r="E84" s="2">
        <v>0</v>
      </c>
      <c r="F84" s="6">
        <f>SUM(D84:E84)</f>
        <v>0</v>
      </c>
      <c r="G84" t="s">
        <v>30</v>
      </c>
    </row>
    <row r="85" spans="2:7">
      <c r="B85" t="s">
        <v>14</v>
      </c>
      <c r="C85" s="8" t="s">
        <v>36</v>
      </c>
      <c r="D85" s="2">
        <v>0</v>
      </c>
      <c r="E85" s="2">
        <v>0</v>
      </c>
      <c r="F85" s="6">
        <f>SUM(D85:E85)</f>
        <v>0</v>
      </c>
      <c r="G85" t="s">
        <v>30</v>
      </c>
    </row>
    <row r="86" spans="2:7">
      <c r="B86" t="s">
        <v>3</v>
      </c>
      <c r="C86" s="8" t="s">
        <v>35</v>
      </c>
      <c r="D86" s="7">
        <v>0</v>
      </c>
      <c r="E86" s="7">
        <v>0</v>
      </c>
      <c r="F86" s="6">
        <f>SUM(D86:E86)</f>
        <v>0</v>
      </c>
      <c r="G86" t="s">
        <v>28</v>
      </c>
    </row>
    <row r="87" spans="2:7">
      <c r="B87" t="s">
        <v>4</v>
      </c>
      <c r="C87" s="8" t="s">
        <v>35</v>
      </c>
      <c r="D87" s="7">
        <v>0</v>
      </c>
      <c r="E87" s="7">
        <v>0</v>
      </c>
      <c r="F87" s="6">
        <f>SUM(D87:E87)</f>
        <v>0</v>
      </c>
      <c r="G87" t="s">
        <v>28</v>
      </c>
    </row>
    <row r="88" spans="2:7">
      <c r="B88" t="s">
        <v>5</v>
      </c>
      <c r="C88" s="8" t="s">
        <v>35</v>
      </c>
      <c r="D88" s="7">
        <v>0</v>
      </c>
      <c r="E88" s="7">
        <v>0</v>
      </c>
      <c r="F88" s="6">
        <f>SUM(D88:E88)</f>
        <v>0</v>
      </c>
      <c r="G88" t="s">
        <v>28</v>
      </c>
    </row>
    <row r="89" spans="2:7">
      <c r="B89" t="s">
        <v>6</v>
      </c>
      <c r="C89" s="8" t="s">
        <v>35</v>
      </c>
      <c r="D89" s="7">
        <v>0</v>
      </c>
      <c r="E89" s="7">
        <v>0</v>
      </c>
      <c r="F89" s="6">
        <f>SUM(D89:E89)</f>
        <v>0</v>
      </c>
      <c r="G89" t="s">
        <v>28</v>
      </c>
    </row>
    <row r="90" spans="2:7">
      <c r="B90" t="s">
        <v>7</v>
      </c>
      <c r="C90" s="8" t="s">
        <v>35</v>
      </c>
      <c r="D90" s="7">
        <v>0</v>
      </c>
      <c r="E90" s="7">
        <v>0</v>
      </c>
      <c r="F90" s="6">
        <f>SUM(D90:E90)</f>
        <v>0</v>
      </c>
      <c r="G90" t="s">
        <v>28</v>
      </c>
    </row>
    <row r="91" spans="2:7">
      <c r="B91" t="s">
        <v>8</v>
      </c>
      <c r="C91" s="8" t="s">
        <v>35</v>
      </c>
      <c r="D91" s="7">
        <v>0</v>
      </c>
      <c r="E91" s="7">
        <v>0</v>
      </c>
      <c r="F91" s="6">
        <f>SUM(D91:E91)</f>
        <v>0</v>
      </c>
      <c r="G91" t="s">
        <v>28</v>
      </c>
    </row>
    <row r="92" spans="2:7">
      <c r="B92" t="s">
        <v>9</v>
      </c>
      <c r="C92" s="8" t="s">
        <v>35</v>
      </c>
      <c r="D92" s="7">
        <v>0</v>
      </c>
      <c r="E92" s="7">
        <v>0</v>
      </c>
      <c r="F92" s="6">
        <f>SUM(D92:E92)</f>
        <v>0</v>
      </c>
      <c r="G92" t="s">
        <v>28</v>
      </c>
    </row>
    <row r="93" spans="2:7">
      <c r="B93" t="s">
        <v>10</v>
      </c>
      <c r="C93" s="8" t="s">
        <v>35</v>
      </c>
      <c r="D93" s="7">
        <v>0</v>
      </c>
      <c r="E93" s="7">
        <v>0</v>
      </c>
      <c r="F93" s="6">
        <f>SUM(D93:E93)</f>
        <v>0</v>
      </c>
      <c r="G93" t="s">
        <v>28</v>
      </c>
    </row>
    <row r="94" spans="2:7">
      <c r="B94" t="s">
        <v>11</v>
      </c>
      <c r="C94" s="8" t="s">
        <v>35</v>
      </c>
      <c r="D94" s="7">
        <v>0</v>
      </c>
      <c r="E94" s="7">
        <v>0</v>
      </c>
      <c r="F94" s="6">
        <f>SUM(D94:E94)</f>
        <v>0</v>
      </c>
      <c r="G94" t="s">
        <v>28</v>
      </c>
    </row>
    <row r="95" spans="2:7">
      <c r="B95" t="s">
        <v>12</v>
      </c>
      <c r="C95" s="8" t="s">
        <v>35</v>
      </c>
      <c r="D95" s="7">
        <v>0</v>
      </c>
      <c r="E95" s="7">
        <v>0</v>
      </c>
      <c r="F95" s="6">
        <f>SUM(D95:E95)</f>
        <v>0</v>
      </c>
      <c r="G95" t="s">
        <v>28</v>
      </c>
    </row>
    <row r="96" spans="2:7">
      <c r="B96" t="s">
        <v>13</v>
      </c>
      <c r="C96" s="8" t="s">
        <v>35</v>
      </c>
      <c r="D96" s="7">
        <v>0</v>
      </c>
      <c r="E96" s="7">
        <v>0</v>
      </c>
      <c r="F96" s="6">
        <f>SUM(D96:E96)</f>
        <v>0</v>
      </c>
      <c r="G96" t="s">
        <v>28</v>
      </c>
    </row>
    <row r="97" spans="2:7">
      <c r="B97" t="s">
        <v>14</v>
      </c>
      <c r="C97" s="8" t="s">
        <v>35</v>
      </c>
      <c r="D97" s="7">
        <v>0</v>
      </c>
      <c r="E97" s="7">
        <v>0</v>
      </c>
      <c r="F97" s="6">
        <f>SUM(D97:E97)</f>
        <v>0</v>
      </c>
      <c r="G97" t="s">
        <v>28</v>
      </c>
    </row>
    <row r="98" spans="2:7">
      <c r="B98" t="s">
        <v>3</v>
      </c>
      <c r="C98" s="8" t="s">
        <v>34</v>
      </c>
      <c r="D98" s="10">
        <v>0</v>
      </c>
      <c r="E98" s="2">
        <f>SUM('[41]Grafico Scrap proceso'!$D$9:$AH$9)</f>
        <v>7.0169999999999995</v>
      </c>
      <c r="F98" s="6">
        <f>SUM(D98:E98)</f>
        <v>7.0169999999999995</v>
      </c>
      <c r="G98" t="s">
        <v>32</v>
      </c>
    </row>
    <row r="99" spans="2:7">
      <c r="B99" t="s">
        <v>4</v>
      </c>
      <c r="C99" s="8" t="s">
        <v>34</v>
      </c>
      <c r="D99" s="10">
        <v>0</v>
      </c>
      <c r="E99" s="2">
        <f>SUM('[40]Grafico Scrap proceso'!$D$9:$AH$9)</f>
        <v>5.4649999999999999</v>
      </c>
      <c r="F99" s="6">
        <f>SUM(D99:E99)</f>
        <v>5.4649999999999999</v>
      </c>
      <c r="G99" t="s">
        <v>32</v>
      </c>
    </row>
    <row r="100" spans="2:7">
      <c r="B100" t="s">
        <v>5</v>
      </c>
      <c r="C100" s="8" t="s">
        <v>34</v>
      </c>
      <c r="D100" s="10">
        <v>0</v>
      </c>
      <c r="E100" s="2">
        <f>SUM('[39]Grafico Scrap proceso'!$D$9:$AH$9)</f>
        <v>9.214500000000001</v>
      </c>
      <c r="F100" s="6">
        <f>SUM(D100:E100)</f>
        <v>9.214500000000001</v>
      </c>
      <c r="G100" t="s">
        <v>32</v>
      </c>
    </row>
    <row r="101" spans="2:7">
      <c r="B101" t="s">
        <v>6</v>
      </c>
      <c r="C101" s="8" t="s">
        <v>34</v>
      </c>
      <c r="D101" s="10">
        <v>0</v>
      </c>
      <c r="E101" s="2">
        <f>SUM('[38]Grafico Scrap proceso'!$D$9:$AH$9)</f>
        <v>3.7130000000000001</v>
      </c>
      <c r="F101" s="6">
        <f>SUM(D101:E101)</f>
        <v>3.7130000000000001</v>
      </c>
      <c r="G101" t="s">
        <v>32</v>
      </c>
    </row>
    <row r="102" spans="2:7">
      <c r="B102" t="s">
        <v>7</v>
      </c>
      <c r="C102" s="8" t="s">
        <v>34</v>
      </c>
      <c r="D102" s="10">
        <v>0</v>
      </c>
      <c r="E102" s="9">
        <f>SUM('[37]Grafico Scrap proceso'!$D$9:$AH$9)</f>
        <v>0</v>
      </c>
      <c r="F102" s="6">
        <f>SUM(D102:E102)</f>
        <v>0</v>
      </c>
      <c r="G102" t="s">
        <v>32</v>
      </c>
    </row>
    <row r="103" spans="2:7">
      <c r="B103" t="s">
        <v>8</v>
      </c>
      <c r="C103" s="8" t="s">
        <v>34</v>
      </c>
      <c r="D103" s="10">
        <v>0</v>
      </c>
      <c r="E103" s="9">
        <f>SUM('[36]Grafico incidentes'!$D$9:$AH$9)</f>
        <v>0</v>
      </c>
      <c r="F103" s="6">
        <f>SUM(D103:E103)</f>
        <v>0</v>
      </c>
      <c r="G103" t="s">
        <v>32</v>
      </c>
    </row>
    <row r="104" spans="2:7">
      <c r="B104" t="s">
        <v>9</v>
      </c>
      <c r="C104" s="8" t="s">
        <v>34</v>
      </c>
      <c r="D104" s="10">
        <v>0</v>
      </c>
      <c r="E104" s="2">
        <f>SUM('[35]Grafico Scrap proceso'!$D$9:$AH$9)</f>
        <v>10.805000000000001</v>
      </c>
      <c r="F104" s="6">
        <f>SUM(D104:E104)</f>
        <v>10.805000000000001</v>
      </c>
      <c r="G104" t="s">
        <v>32</v>
      </c>
    </row>
    <row r="105" spans="2:7">
      <c r="B105" t="s">
        <v>10</v>
      </c>
      <c r="C105" s="8" t="s">
        <v>34</v>
      </c>
      <c r="D105" s="2">
        <v>0</v>
      </c>
      <c r="E105" s="2">
        <v>0</v>
      </c>
      <c r="F105" s="6">
        <f>SUM(D105:E105)</f>
        <v>0</v>
      </c>
      <c r="G105" t="s">
        <v>30</v>
      </c>
    </row>
    <row r="106" spans="2:7">
      <c r="B106" t="s">
        <v>11</v>
      </c>
      <c r="C106" s="8" t="s">
        <v>34</v>
      </c>
      <c r="D106" s="2">
        <v>0</v>
      </c>
      <c r="E106" s="2">
        <v>0</v>
      </c>
      <c r="F106" s="6">
        <f>SUM(D106:E106)</f>
        <v>0</v>
      </c>
      <c r="G106" t="s">
        <v>30</v>
      </c>
    </row>
    <row r="107" spans="2:7">
      <c r="B107" t="s">
        <v>12</v>
      </c>
      <c r="C107" s="8" t="s">
        <v>34</v>
      </c>
      <c r="D107" s="2">
        <v>0</v>
      </c>
      <c r="E107" s="2">
        <v>0</v>
      </c>
      <c r="F107" s="6">
        <f>SUM(D107:E107)</f>
        <v>0</v>
      </c>
      <c r="G107" t="s">
        <v>30</v>
      </c>
    </row>
    <row r="108" spans="2:7">
      <c r="B108" t="s">
        <v>13</v>
      </c>
      <c r="C108" s="8" t="s">
        <v>34</v>
      </c>
      <c r="D108" s="2">
        <v>0</v>
      </c>
      <c r="E108" s="2">
        <v>0</v>
      </c>
      <c r="F108" s="6">
        <f>SUM(D108:E108)</f>
        <v>0</v>
      </c>
      <c r="G108" t="s">
        <v>30</v>
      </c>
    </row>
    <row r="109" spans="2:7">
      <c r="B109" t="s">
        <v>14</v>
      </c>
      <c r="C109" s="8" t="s">
        <v>34</v>
      </c>
      <c r="D109" s="2">
        <v>0</v>
      </c>
      <c r="E109" s="2">
        <v>0</v>
      </c>
      <c r="F109" s="6">
        <f>SUM(D109:E109)</f>
        <v>0</v>
      </c>
      <c r="G109" t="s">
        <v>30</v>
      </c>
    </row>
    <row r="110" spans="2:7">
      <c r="B110" t="s">
        <v>3</v>
      </c>
      <c r="C110" s="8" t="s">
        <v>33</v>
      </c>
      <c r="D110" s="2">
        <v>0</v>
      </c>
      <c r="E110" s="2">
        <v>0</v>
      </c>
      <c r="F110" s="6">
        <f>SUM(D110:E110)</f>
        <v>0</v>
      </c>
      <c r="G110" t="s">
        <v>30</v>
      </c>
    </row>
    <row r="111" spans="2:7">
      <c r="B111" t="s">
        <v>4</v>
      </c>
      <c r="C111" s="8" t="s">
        <v>33</v>
      </c>
      <c r="D111" s="2">
        <v>0</v>
      </c>
      <c r="E111" s="2">
        <f>SUM('[34]Grafico Scrap proceso'!$D$9:$AG$9)</f>
        <v>68.779999999999987</v>
      </c>
      <c r="F111" s="6">
        <f>SUM(D111:E111)</f>
        <v>68.779999999999987</v>
      </c>
    </row>
    <row r="112" spans="2:7">
      <c r="B112" t="s">
        <v>5</v>
      </c>
      <c r="C112" s="8" t="s">
        <v>33</v>
      </c>
      <c r="D112" s="2">
        <v>0</v>
      </c>
      <c r="E112" s="2">
        <f>SUM('[33]Grafico Scrap proceso'!$D$9:$AG$9)</f>
        <v>55.099999999999994</v>
      </c>
      <c r="F112" s="6">
        <f>SUM(D112:E112)</f>
        <v>55.099999999999994</v>
      </c>
    </row>
    <row r="113" spans="2:7">
      <c r="B113" t="s">
        <v>6</v>
      </c>
      <c r="C113" s="8" t="s">
        <v>33</v>
      </c>
      <c r="D113" s="2">
        <v>0</v>
      </c>
      <c r="E113" s="2">
        <f>SUM('[32]Grafico Scrap proceso'!$D$9:$AH$9)</f>
        <v>87.3</v>
      </c>
      <c r="F113" s="6">
        <f>SUM(D113:E113)</f>
        <v>87.3</v>
      </c>
    </row>
    <row r="114" spans="2:7">
      <c r="B114" t="s">
        <v>7</v>
      </c>
      <c r="C114" s="8" t="s">
        <v>33</v>
      </c>
      <c r="D114" s="2">
        <v>0</v>
      </c>
      <c r="E114" s="2">
        <f>SUM('[31]Grafico Scrap proceso'!$D$9:$AG$9)</f>
        <v>62.530000000000008</v>
      </c>
      <c r="F114" s="6">
        <f>SUM(D114:E114)</f>
        <v>62.530000000000008</v>
      </c>
    </row>
    <row r="115" spans="2:7">
      <c r="B115" t="s">
        <v>8</v>
      </c>
      <c r="C115" s="8" t="s">
        <v>33</v>
      </c>
      <c r="D115" s="2">
        <v>0</v>
      </c>
      <c r="E115" s="2">
        <f>SUM('[30]Grafico Scrap proceso'!$D$9:$AG$9)</f>
        <v>49.400000000000006</v>
      </c>
      <c r="F115" s="6">
        <f>SUM(D115:E115)</f>
        <v>49.400000000000006</v>
      </c>
    </row>
    <row r="116" spans="2:7">
      <c r="B116" t="s">
        <v>9</v>
      </c>
      <c r="C116" s="8" t="s">
        <v>33</v>
      </c>
      <c r="D116" s="2">
        <v>0</v>
      </c>
      <c r="E116" s="2">
        <f>SUM('[29]Grafico Scrap proceso'!$D$9:$AG$9)</f>
        <v>31.199999999999996</v>
      </c>
      <c r="F116" s="6">
        <f>SUM(D116:E116)</f>
        <v>31.199999999999996</v>
      </c>
    </row>
    <row r="117" spans="2:7">
      <c r="B117" t="s">
        <v>10</v>
      </c>
      <c r="C117" s="8" t="s">
        <v>33</v>
      </c>
      <c r="D117" s="2">
        <v>0</v>
      </c>
      <c r="E117" s="2">
        <f>SUM('[28]Grafico Scrap proceso'!$D$9:$AG$9)</f>
        <v>48.899999999999991</v>
      </c>
      <c r="F117" s="6">
        <f>SUM(D117:E117)</f>
        <v>48.899999999999991</v>
      </c>
    </row>
    <row r="118" spans="2:7">
      <c r="B118" t="s">
        <v>11</v>
      </c>
      <c r="C118" s="8" t="s">
        <v>33</v>
      </c>
      <c r="D118" s="2">
        <v>0</v>
      </c>
      <c r="E118" s="2">
        <f>SUM('[27]Grafico Scrap proceso'!$D$9:$AG$9)</f>
        <v>42.9</v>
      </c>
      <c r="F118" s="6">
        <f>SUM(D118:E118)</f>
        <v>42.9</v>
      </c>
    </row>
    <row r="119" spans="2:7">
      <c r="B119" t="s">
        <v>12</v>
      </c>
      <c r="C119" s="8" t="s">
        <v>33</v>
      </c>
      <c r="D119" s="2">
        <v>0</v>
      </c>
      <c r="E119" s="2">
        <v>0</v>
      </c>
      <c r="F119" s="6">
        <f>SUM(D119:E119)</f>
        <v>0</v>
      </c>
      <c r="G119" t="s">
        <v>30</v>
      </c>
    </row>
    <row r="120" spans="2:7">
      <c r="B120" t="s">
        <v>13</v>
      </c>
      <c r="C120" s="8" t="s">
        <v>33</v>
      </c>
      <c r="D120" s="2">
        <v>0</v>
      </c>
      <c r="E120" s="2">
        <v>0</v>
      </c>
      <c r="F120" s="6">
        <f>SUM(D120:E120)</f>
        <v>0</v>
      </c>
      <c r="G120" t="s">
        <v>30</v>
      </c>
    </row>
    <row r="121" spans="2:7">
      <c r="B121" t="s">
        <v>14</v>
      </c>
      <c r="C121" s="8" t="s">
        <v>33</v>
      </c>
      <c r="D121" s="2">
        <v>0</v>
      </c>
      <c r="E121" s="2">
        <v>0</v>
      </c>
      <c r="F121" s="6">
        <f>SUM(D121:E121)</f>
        <v>0</v>
      </c>
      <c r="G121" t="s">
        <v>30</v>
      </c>
    </row>
    <row r="122" spans="2:7">
      <c r="B122" t="s">
        <v>3</v>
      </c>
      <c r="C122" s="8" t="s">
        <v>31</v>
      </c>
      <c r="D122" s="2">
        <f>SUM('[26]Grafico Scrap proceso'!$G$10:$AH$10)</f>
        <v>23.900000000000002</v>
      </c>
      <c r="E122" s="2">
        <f>SUM('[26]Grafico Scrap proceso'!$G$8:$AH$9)</f>
        <v>58.253999999999991</v>
      </c>
      <c r="F122" s="6">
        <f>SUM(D122:E122)</f>
        <v>82.153999999999996</v>
      </c>
    </row>
    <row r="123" spans="2:7">
      <c r="B123" t="s">
        <v>4</v>
      </c>
      <c r="C123" s="8" t="s">
        <v>31</v>
      </c>
      <c r="D123" s="2">
        <f>SUM('[25]Grafico Scrap proceso'!$D$10:$AH$10)</f>
        <v>18.763000000000002</v>
      </c>
      <c r="E123" s="2">
        <f>SUM('[25]Grafico Scrap proceso'!$D$8:$AH$9)</f>
        <v>59.687999999999995</v>
      </c>
      <c r="F123" s="6">
        <f>SUM(D123:E123)</f>
        <v>78.450999999999993</v>
      </c>
    </row>
    <row r="124" spans="2:7">
      <c r="B124" t="s">
        <v>5</v>
      </c>
      <c r="C124" s="8" t="s">
        <v>31</v>
      </c>
      <c r="D124" s="2">
        <f>SUM('[24]Grafico Scrap proceso'!$D$19:$AH$19)</f>
        <v>22.496999999999996</v>
      </c>
      <c r="E124" s="2">
        <f>SUM('[24]Grafico Scrap proceso'!$D$17:$AH$18)</f>
        <v>61.751999999999988</v>
      </c>
      <c r="F124" s="6">
        <f>SUM(D124:E124)</f>
        <v>84.248999999999981</v>
      </c>
    </row>
    <row r="125" spans="2:7">
      <c r="B125" t="s">
        <v>6</v>
      </c>
      <c r="C125" s="8" t="s">
        <v>31</v>
      </c>
      <c r="D125" s="2">
        <f>SUM('[23]Grafico Scrap proceso'!$D$19:$AH$19)</f>
        <v>10.548000000000002</v>
      </c>
      <c r="E125" s="2">
        <f>SUM('[23]Grafico Scrap proceso'!$D$17:$AH$18)</f>
        <v>41.078000000000003</v>
      </c>
      <c r="F125" s="6">
        <f>SUM(D125:E125)</f>
        <v>51.626000000000005</v>
      </c>
    </row>
    <row r="126" spans="2:7">
      <c r="B126" t="s">
        <v>7</v>
      </c>
      <c r="C126" s="8" t="s">
        <v>31</v>
      </c>
      <c r="D126" s="2">
        <f>SUM('[22]Grafico Scrap proceso'!$D$10:$AH$10)</f>
        <v>26.810000000000006</v>
      </c>
      <c r="E126" s="2">
        <f>SUM('[22]Grafico Scrap proceso'!$D$8:$AH$9)</f>
        <v>40.04</v>
      </c>
      <c r="F126" s="6">
        <f>SUM(D126:E126)</f>
        <v>66.850000000000009</v>
      </c>
    </row>
    <row r="127" spans="2:7">
      <c r="B127" t="s">
        <v>8</v>
      </c>
      <c r="C127" s="8" t="s">
        <v>31</v>
      </c>
      <c r="D127" s="2">
        <f>SUM('[21]Grafico Scrap proceso'!$D$9:$AG$9,'[21]Grafico Scrap proceso'!$D$12:$AG$12)</f>
        <v>92.852000000000018</v>
      </c>
      <c r="E127" s="2">
        <f>SUM('[21]Grafico Scrap proceso'!$D$8:$AG$8,'[21]Grafico Scrap proceso'!$D$10:$AG$11)</f>
        <v>124.04099999999998</v>
      </c>
      <c r="F127" s="6">
        <f>SUM(D127:E127)</f>
        <v>216.893</v>
      </c>
    </row>
    <row r="128" spans="2:7">
      <c r="B128" t="s">
        <v>9</v>
      </c>
      <c r="C128" s="8" t="s">
        <v>31</v>
      </c>
      <c r="D128" s="2">
        <f>SUM('[20]Grafico Scrap proceso'!$D$9:$AH$9)</f>
        <v>4.7149999999999999</v>
      </c>
      <c r="E128" s="2">
        <f>SUM('[20]Grafico Scrap proceso'!$D$8:$AH$8,'[20]Grafico Scrap proceso'!$D$10:$AH$10)</f>
        <v>18.711000000000002</v>
      </c>
      <c r="F128" s="6">
        <f>SUM(D128:E128)</f>
        <v>23.426000000000002</v>
      </c>
    </row>
    <row r="129" spans="2:7">
      <c r="B129" t="s">
        <v>10</v>
      </c>
      <c r="C129" s="8" t="s">
        <v>31</v>
      </c>
      <c r="D129" s="9">
        <f>SUM('[19]Grafico Scrap proceso'!$D$9:$AH$9,'[19]Grafico Scrap proceso'!$D$12:$AH$12)</f>
        <v>0</v>
      </c>
      <c r="E129" s="9">
        <f>SUM('[19]Grafico Scrap proceso'!$D$8:$AH$8,'[19]Grafico Scrap proceso'!$D$10:$AH$11)</f>
        <v>0</v>
      </c>
      <c r="F129" s="6">
        <f>SUM(D129:E129)</f>
        <v>0</v>
      </c>
      <c r="G129" t="s">
        <v>32</v>
      </c>
    </row>
    <row r="130" spans="2:7">
      <c r="B130" t="s">
        <v>11</v>
      </c>
      <c r="C130" s="8" t="s">
        <v>31</v>
      </c>
      <c r="D130" s="2">
        <v>0</v>
      </c>
      <c r="E130" s="2">
        <v>0</v>
      </c>
      <c r="F130" s="6">
        <f>SUM(D130:E130)</f>
        <v>0</v>
      </c>
      <c r="G130" t="s">
        <v>30</v>
      </c>
    </row>
    <row r="131" spans="2:7">
      <c r="B131" t="s">
        <v>12</v>
      </c>
      <c r="C131" s="8" t="s">
        <v>31</v>
      </c>
      <c r="D131" s="2">
        <v>0</v>
      </c>
      <c r="E131" s="2">
        <v>0</v>
      </c>
      <c r="F131" s="6">
        <f>SUM(D131:E131)</f>
        <v>0</v>
      </c>
      <c r="G131" t="s">
        <v>30</v>
      </c>
    </row>
    <row r="132" spans="2:7">
      <c r="B132" t="s">
        <v>13</v>
      </c>
      <c r="C132" s="8" t="s">
        <v>31</v>
      </c>
      <c r="D132" s="2">
        <v>0</v>
      </c>
      <c r="E132" s="2">
        <v>0</v>
      </c>
      <c r="F132" s="6">
        <f>SUM(D132:E132)</f>
        <v>0</v>
      </c>
      <c r="G132" t="s">
        <v>30</v>
      </c>
    </row>
    <row r="133" spans="2:7">
      <c r="B133" t="s">
        <v>14</v>
      </c>
      <c r="C133" s="8" t="s">
        <v>31</v>
      </c>
      <c r="D133" s="2">
        <v>0</v>
      </c>
      <c r="E133" s="2">
        <v>0</v>
      </c>
      <c r="F133" s="6">
        <f>SUM(D133:E133)</f>
        <v>0</v>
      </c>
      <c r="G133" t="s">
        <v>30</v>
      </c>
    </row>
    <row r="134" spans="2:7">
      <c r="B134" t="s">
        <v>3</v>
      </c>
      <c r="C134" s="8" t="s">
        <v>29</v>
      </c>
      <c r="D134" s="7">
        <v>0</v>
      </c>
      <c r="E134" s="7">
        <v>0</v>
      </c>
      <c r="F134" s="6">
        <f>SUM(D134:E134)</f>
        <v>0</v>
      </c>
      <c r="G134" t="s">
        <v>28</v>
      </c>
    </row>
    <row r="135" spans="2:7">
      <c r="B135" t="s">
        <v>4</v>
      </c>
      <c r="C135" s="8" t="s">
        <v>29</v>
      </c>
      <c r="D135" s="7">
        <v>0</v>
      </c>
      <c r="E135" s="7">
        <v>0</v>
      </c>
      <c r="F135" s="6">
        <f>SUM(D135:E135)</f>
        <v>0</v>
      </c>
      <c r="G135" t="s">
        <v>28</v>
      </c>
    </row>
    <row r="136" spans="2:7">
      <c r="B136" t="s">
        <v>5</v>
      </c>
      <c r="C136" s="8" t="s">
        <v>29</v>
      </c>
      <c r="D136" s="7">
        <v>0</v>
      </c>
      <c r="E136" s="7">
        <v>0</v>
      </c>
      <c r="F136" s="6">
        <f>SUM(D136:E136)</f>
        <v>0</v>
      </c>
      <c r="G136" t="s">
        <v>28</v>
      </c>
    </row>
    <row r="137" spans="2:7">
      <c r="B137" t="s">
        <v>6</v>
      </c>
      <c r="C137" s="8" t="s">
        <v>29</v>
      </c>
      <c r="D137" s="7">
        <v>0</v>
      </c>
      <c r="E137" s="7">
        <v>0</v>
      </c>
      <c r="F137" s="6">
        <f>SUM(D137:E137)</f>
        <v>0</v>
      </c>
      <c r="G137" t="s">
        <v>28</v>
      </c>
    </row>
    <row r="138" spans="2:7">
      <c r="B138" t="s">
        <v>7</v>
      </c>
      <c r="C138" s="8" t="s">
        <v>29</v>
      </c>
      <c r="D138" s="7">
        <v>0</v>
      </c>
      <c r="E138" s="7">
        <v>0</v>
      </c>
      <c r="F138" s="6">
        <f>SUM(D138:E138)</f>
        <v>0</v>
      </c>
      <c r="G138" t="s">
        <v>28</v>
      </c>
    </row>
    <row r="139" spans="2:7">
      <c r="B139" t="s">
        <v>8</v>
      </c>
      <c r="C139" s="8" t="s">
        <v>29</v>
      </c>
      <c r="D139" s="7">
        <v>0</v>
      </c>
      <c r="E139" s="7">
        <v>0</v>
      </c>
      <c r="F139" s="6">
        <f>SUM(D139:E139)</f>
        <v>0</v>
      </c>
      <c r="G139" t="s">
        <v>28</v>
      </c>
    </row>
    <row r="140" spans="2:7">
      <c r="B140" t="s">
        <v>9</v>
      </c>
      <c r="C140" s="8" t="s">
        <v>29</v>
      </c>
      <c r="D140" s="7">
        <v>0</v>
      </c>
      <c r="E140" s="7">
        <v>0</v>
      </c>
      <c r="F140" s="6">
        <f>SUM(D140:E140)</f>
        <v>0</v>
      </c>
      <c r="G140" t="s">
        <v>28</v>
      </c>
    </row>
    <row r="141" spans="2:7">
      <c r="B141" t="s">
        <v>10</v>
      </c>
      <c r="C141" s="8" t="s">
        <v>29</v>
      </c>
      <c r="D141" s="7">
        <v>0</v>
      </c>
      <c r="E141" s="7">
        <v>0</v>
      </c>
      <c r="F141" s="6">
        <f>SUM(D141:E141)</f>
        <v>0</v>
      </c>
      <c r="G141" t="s">
        <v>28</v>
      </c>
    </row>
    <row r="142" spans="2:7">
      <c r="B142" t="s">
        <v>11</v>
      </c>
      <c r="C142" s="8" t="s">
        <v>29</v>
      </c>
      <c r="D142" s="7">
        <v>0</v>
      </c>
      <c r="E142" s="7">
        <v>0</v>
      </c>
      <c r="F142" s="6">
        <f>SUM(D142:E142)</f>
        <v>0</v>
      </c>
      <c r="G142" t="s">
        <v>28</v>
      </c>
    </row>
    <row r="143" spans="2:7">
      <c r="B143" t="s">
        <v>12</v>
      </c>
      <c r="C143" s="8" t="s">
        <v>29</v>
      </c>
      <c r="D143" s="7">
        <v>0</v>
      </c>
      <c r="E143" s="7">
        <v>0</v>
      </c>
      <c r="F143" s="6">
        <f>SUM(D143:E143)</f>
        <v>0</v>
      </c>
      <c r="G143" t="s">
        <v>28</v>
      </c>
    </row>
    <row r="144" spans="2:7">
      <c r="B144" t="s">
        <v>13</v>
      </c>
      <c r="C144" s="8" t="s">
        <v>29</v>
      </c>
      <c r="D144" s="7">
        <v>0</v>
      </c>
      <c r="E144" s="7">
        <v>0</v>
      </c>
      <c r="F144" s="6">
        <f>SUM(D144:E144)</f>
        <v>0</v>
      </c>
      <c r="G144" t="s">
        <v>28</v>
      </c>
    </row>
    <row r="145" spans="2:7">
      <c r="B145" t="s">
        <v>14</v>
      </c>
      <c r="C145" s="8" t="s">
        <v>29</v>
      </c>
      <c r="D145" s="7">
        <v>0</v>
      </c>
      <c r="E145" s="7">
        <v>0</v>
      </c>
      <c r="F145" s="6">
        <f>SUM(D145:E145)</f>
        <v>0</v>
      </c>
      <c r="G145" t="s">
        <v>28</v>
      </c>
    </row>
  </sheetData>
  <autoFilter ref="B1:G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B1:G145"/>
  <sheetViews>
    <sheetView topLeftCell="A3" workbookViewId="0">
      <selection activeCell="E10" sqref="E10:F13"/>
    </sheetView>
  </sheetViews>
  <sheetFormatPr defaultRowHeight="15"/>
  <cols>
    <col min="2" max="6" width="15.7109375" customWidth="1"/>
    <col min="7" max="7" width="18.7109375" customWidth="1"/>
  </cols>
  <sheetData>
    <row r="1" spans="2:7" ht="30" customHeight="1">
      <c r="B1" s="4" t="s">
        <v>0</v>
      </c>
      <c r="C1" s="4" t="s">
        <v>46</v>
      </c>
      <c r="D1" s="1" t="s">
        <v>45</v>
      </c>
      <c r="E1" s="1" t="s">
        <v>44</v>
      </c>
      <c r="F1" s="4" t="s">
        <v>24</v>
      </c>
      <c r="G1" s="4" t="s">
        <v>43</v>
      </c>
    </row>
    <row r="2" spans="2:7">
      <c r="B2" t="s">
        <v>3</v>
      </c>
      <c r="C2" s="8" t="s">
        <v>42</v>
      </c>
      <c r="D2" s="11">
        <v>0</v>
      </c>
      <c r="E2" s="11">
        <f>SUM('[119]Grafico Scrap proceso'!$D$5:$AH$5)/2.2</f>
        <v>115.76363636363635</v>
      </c>
      <c r="F2" s="2">
        <f>D2+E2</f>
        <v>115.76363636363635</v>
      </c>
    </row>
    <row r="3" spans="2:7">
      <c r="B3" t="s">
        <v>4</v>
      </c>
      <c r="C3" s="8" t="s">
        <v>42</v>
      </c>
      <c r="D3" s="11">
        <v>0</v>
      </c>
      <c r="E3" s="11">
        <f>SUM('[118]Grafico Scrap proceso'!$D$5:$AH$5)/2.2</f>
        <v>251.81363636363633</v>
      </c>
      <c r="F3" s="2">
        <f>D3+E3</f>
        <v>251.81363636363633</v>
      </c>
    </row>
    <row r="4" spans="2:7">
      <c r="B4" t="s">
        <v>5</v>
      </c>
      <c r="C4" s="8" t="s">
        <v>42</v>
      </c>
      <c r="D4" s="11">
        <v>0</v>
      </c>
      <c r="E4" s="11">
        <f>SUM('[117]Grafico Scrap proceso'!$D$5:$AH$5)/2.2</f>
        <v>307.09090909090895</v>
      </c>
      <c r="F4" s="2">
        <f>D4+E4</f>
        <v>307.09090909090895</v>
      </c>
    </row>
    <row r="5" spans="2:7">
      <c r="B5" t="s">
        <v>6</v>
      </c>
      <c r="C5" s="8" t="s">
        <v>42</v>
      </c>
      <c r="D5" s="11">
        <v>0</v>
      </c>
      <c r="E5" s="11">
        <f>SUM('[116]Grafico Scrap proceso'!$D$5:$AH$5)/2.2</f>
        <v>165.63636363636363</v>
      </c>
      <c r="F5" s="2">
        <f>D5+E5</f>
        <v>165.63636363636363</v>
      </c>
    </row>
    <row r="6" spans="2:7">
      <c r="B6" t="s">
        <v>7</v>
      </c>
      <c r="C6" s="8" t="s">
        <v>42</v>
      </c>
      <c r="D6" s="11">
        <v>0</v>
      </c>
      <c r="E6" s="11">
        <f>SUM('[115]Grafico Scrap proceso'!$D$5:$AH$5)/2.2</f>
        <v>165.63636363636363</v>
      </c>
      <c r="F6" s="2">
        <f>D6+E6</f>
        <v>165.63636363636363</v>
      </c>
    </row>
    <row r="7" spans="2:7">
      <c r="B7" t="s">
        <v>8</v>
      </c>
      <c r="C7" s="8" t="s">
        <v>42</v>
      </c>
      <c r="D7" s="11">
        <v>0</v>
      </c>
      <c r="E7" s="11">
        <f>SUM('[114]Grafico Scrap proceso'!$E$9:$AI$9)/2.2</f>
        <v>233.25909090909093</v>
      </c>
      <c r="F7" s="2">
        <f>D7+E7</f>
        <v>233.25909090909093</v>
      </c>
    </row>
    <row r="8" spans="2:7">
      <c r="B8" t="s">
        <v>9</v>
      </c>
      <c r="C8" s="8" t="s">
        <v>42</v>
      </c>
      <c r="D8" s="11">
        <v>0</v>
      </c>
      <c r="E8" s="13">
        <v>0</v>
      </c>
      <c r="F8" s="2">
        <f>D8+E8</f>
        <v>0</v>
      </c>
      <c r="G8" t="s">
        <v>32</v>
      </c>
    </row>
    <row r="9" spans="2:7">
      <c r="B9" t="s">
        <v>10</v>
      </c>
      <c r="C9" s="8" t="s">
        <v>42</v>
      </c>
      <c r="D9" s="11">
        <v>0</v>
      </c>
      <c r="E9" s="12">
        <f>SUM('[113]Grafico Scrap proceso'!$E$9:$AI$9)</f>
        <v>0</v>
      </c>
      <c r="F9" s="2">
        <f>D9+E9</f>
        <v>0</v>
      </c>
      <c r="G9" t="s">
        <v>32</v>
      </c>
    </row>
    <row r="10" spans="2:7">
      <c r="B10" t="s">
        <v>11</v>
      </c>
      <c r="C10" s="8" t="s">
        <v>42</v>
      </c>
      <c r="D10" s="11">
        <v>0</v>
      </c>
      <c r="E10" s="11">
        <v>0</v>
      </c>
      <c r="F10" s="2">
        <f>D10+E10</f>
        <v>0</v>
      </c>
      <c r="G10" t="s">
        <v>30</v>
      </c>
    </row>
    <row r="11" spans="2:7">
      <c r="B11" t="s">
        <v>12</v>
      </c>
      <c r="C11" s="8" t="s">
        <v>42</v>
      </c>
      <c r="D11" s="11">
        <v>0</v>
      </c>
      <c r="E11" s="11">
        <v>0</v>
      </c>
      <c r="F11" s="2">
        <f>D11+E11</f>
        <v>0</v>
      </c>
      <c r="G11" t="s">
        <v>30</v>
      </c>
    </row>
    <row r="12" spans="2:7">
      <c r="B12" t="s">
        <v>13</v>
      </c>
      <c r="C12" s="8" t="s">
        <v>42</v>
      </c>
      <c r="D12" s="11">
        <v>0</v>
      </c>
      <c r="E12" s="11">
        <v>0</v>
      </c>
      <c r="F12" s="2">
        <f>D12+E12</f>
        <v>0</v>
      </c>
      <c r="G12" t="s">
        <v>30</v>
      </c>
    </row>
    <row r="13" spans="2:7">
      <c r="B13" t="s">
        <v>14</v>
      </c>
      <c r="C13" s="8" t="s">
        <v>42</v>
      </c>
      <c r="D13" s="11">
        <v>0</v>
      </c>
      <c r="E13" s="11">
        <v>0</v>
      </c>
      <c r="F13" s="2">
        <f>D13+E13</f>
        <v>0</v>
      </c>
      <c r="G13" t="s">
        <v>30</v>
      </c>
    </row>
    <row r="14" spans="2:7">
      <c r="B14" t="s">
        <v>3</v>
      </c>
      <c r="C14" s="8" t="s">
        <v>41</v>
      </c>
      <c r="D14" s="11">
        <v>0</v>
      </c>
      <c r="E14" s="11">
        <f>SUM('[112]Grafico Scrap proceso'!$E$9:$AI$9)</f>
        <v>79.97999999999999</v>
      </c>
      <c r="F14" s="2">
        <f>D14+E14</f>
        <v>79.97999999999999</v>
      </c>
    </row>
    <row r="15" spans="2:7">
      <c r="B15" t="s">
        <v>4</v>
      </c>
      <c r="C15" s="8" t="s">
        <v>41</v>
      </c>
      <c r="D15" s="11">
        <v>0</v>
      </c>
      <c r="E15" s="11">
        <f>SUM('[111]Grafico Scrap proceso'!$E$9:$AE$9)</f>
        <v>138.709</v>
      </c>
      <c r="F15" s="2">
        <f>D15+E15</f>
        <v>138.709</v>
      </c>
    </row>
    <row r="16" spans="2:7">
      <c r="B16" t="s">
        <v>5</v>
      </c>
      <c r="C16" s="8" t="s">
        <v>41</v>
      </c>
      <c r="D16" s="11">
        <v>0</v>
      </c>
      <c r="E16" s="11">
        <f>SUM('[110]Grafico Scrap proceso'!$E$9:$AI$9)</f>
        <v>175.42299999999994</v>
      </c>
      <c r="F16" s="2">
        <f>D16+E16</f>
        <v>175.42299999999994</v>
      </c>
    </row>
    <row r="17" spans="2:7">
      <c r="B17" t="s">
        <v>6</v>
      </c>
      <c r="C17" s="8" t="s">
        <v>41</v>
      </c>
      <c r="D17" s="11">
        <v>0</v>
      </c>
      <c r="E17" s="11">
        <f>SUM('[109]Grafico Scrap proceso'!$E$9:$AI$9)</f>
        <v>117.63999999999999</v>
      </c>
      <c r="F17" s="2">
        <f>D17+E17</f>
        <v>117.63999999999999</v>
      </c>
    </row>
    <row r="18" spans="2:7">
      <c r="B18" t="s">
        <v>7</v>
      </c>
      <c r="C18" s="8" t="s">
        <v>41</v>
      </c>
      <c r="D18" s="11">
        <v>0</v>
      </c>
      <c r="E18" s="11">
        <f>SUM('[108]Grafico Scrap proceso'!$E$9:$AI$9)</f>
        <v>138.495</v>
      </c>
      <c r="F18" s="2">
        <f>D18+E18</f>
        <v>138.495</v>
      </c>
    </row>
    <row r="19" spans="2:7">
      <c r="B19" t="s">
        <v>8</v>
      </c>
      <c r="C19" s="8" t="s">
        <v>41</v>
      </c>
      <c r="D19" s="11">
        <v>0</v>
      </c>
      <c r="E19" s="11">
        <f>SUM('[107]Grafico Scrap proceso'!$E$9:$AI$9)</f>
        <v>404.96</v>
      </c>
      <c r="F19" s="2">
        <f>D19+E19</f>
        <v>404.96</v>
      </c>
    </row>
    <row r="20" spans="2:7">
      <c r="B20" t="s">
        <v>9</v>
      </c>
      <c r="C20" s="8" t="s">
        <v>41</v>
      </c>
      <c r="D20" s="11">
        <v>0</v>
      </c>
      <c r="E20" s="12">
        <v>0</v>
      </c>
      <c r="F20" s="5">
        <v>0</v>
      </c>
      <c r="G20" t="s">
        <v>32</v>
      </c>
    </row>
    <row r="21" spans="2:7">
      <c r="B21" t="s">
        <v>10</v>
      </c>
      <c r="C21" s="8" t="s">
        <v>41</v>
      </c>
      <c r="D21" s="11">
        <v>0</v>
      </c>
      <c r="E21" s="13">
        <f>SUM('[106]Grafico Scrap proceso'!$E$9:$AI$9)</f>
        <v>0</v>
      </c>
      <c r="F21" s="2">
        <f>D21+E21</f>
        <v>0</v>
      </c>
      <c r="G21" t="s">
        <v>32</v>
      </c>
    </row>
    <row r="22" spans="2:7">
      <c r="B22" t="s">
        <v>11</v>
      </c>
      <c r="C22" s="8" t="s">
        <v>41</v>
      </c>
      <c r="D22" s="11">
        <v>0</v>
      </c>
      <c r="E22" s="11">
        <v>0</v>
      </c>
      <c r="F22" s="2">
        <f>D22+E22</f>
        <v>0</v>
      </c>
      <c r="G22" t="s">
        <v>30</v>
      </c>
    </row>
    <row r="23" spans="2:7">
      <c r="B23" t="s">
        <v>12</v>
      </c>
      <c r="C23" s="8" t="s">
        <v>41</v>
      </c>
      <c r="D23" s="11">
        <v>0</v>
      </c>
      <c r="E23" s="11">
        <v>0</v>
      </c>
      <c r="F23" s="2">
        <f>D23+E23</f>
        <v>0</v>
      </c>
      <c r="G23" t="s">
        <v>30</v>
      </c>
    </row>
    <row r="24" spans="2:7">
      <c r="B24" t="s">
        <v>13</v>
      </c>
      <c r="C24" s="8" t="s">
        <v>41</v>
      </c>
      <c r="D24" s="11">
        <v>0</v>
      </c>
      <c r="E24" s="11">
        <v>0</v>
      </c>
      <c r="F24" s="2">
        <f>D24+E24</f>
        <v>0</v>
      </c>
      <c r="G24" t="s">
        <v>30</v>
      </c>
    </row>
    <row r="25" spans="2:7">
      <c r="B25" t="s">
        <v>14</v>
      </c>
      <c r="C25" s="8" t="s">
        <v>41</v>
      </c>
      <c r="D25" s="11">
        <v>0</v>
      </c>
      <c r="E25" s="11">
        <v>0</v>
      </c>
      <c r="F25" s="2">
        <f>D25+E25</f>
        <v>0</v>
      </c>
      <c r="G25" t="s">
        <v>30</v>
      </c>
    </row>
    <row r="26" spans="2:7">
      <c r="B26" t="s">
        <v>3</v>
      </c>
      <c r="C26" s="8" t="s">
        <v>40</v>
      </c>
      <c r="D26" t="s">
        <v>47</v>
      </c>
      <c r="E26" t="s">
        <v>47</v>
      </c>
      <c r="F26" t="s">
        <v>47</v>
      </c>
    </row>
    <row r="27" spans="2:7">
      <c r="B27" t="s">
        <v>4</v>
      </c>
      <c r="C27" s="8" t="s">
        <v>40</v>
      </c>
      <c r="D27" t="s">
        <v>47</v>
      </c>
      <c r="E27" t="s">
        <v>47</v>
      </c>
      <c r="F27" t="s">
        <v>47</v>
      </c>
    </row>
    <row r="28" spans="2:7">
      <c r="B28" t="s">
        <v>5</v>
      </c>
      <c r="C28" s="8" t="s">
        <v>40</v>
      </c>
      <c r="D28" t="s">
        <v>47</v>
      </c>
      <c r="E28" t="s">
        <v>47</v>
      </c>
      <c r="F28" t="s">
        <v>47</v>
      </c>
    </row>
    <row r="29" spans="2:7">
      <c r="B29" t="s">
        <v>6</v>
      </c>
      <c r="C29" s="8" t="s">
        <v>40</v>
      </c>
      <c r="D29" t="s">
        <v>47</v>
      </c>
      <c r="E29" t="s">
        <v>47</v>
      </c>
      <c r="F29" t="s">
        <v>47</v>
      </c>
    </row>
    <row r="30" spans="2:7">
      <c r="B30" t="s">
        <v>7</v>
      </c>
      <c r="C30" s="8" t="s">
        <v>40</v>
      </c>
      <c r="D30" t="s">
        <v>47</v>
      </c>
      <c r="E30" t="s">
        <v>47</v>
      </c>
      <c r="F30" t="s">
        <v>47</v>
      </c>
    </row>
    <row r="31" spans="2:7">
      <c r="B31" t="s">
        <v>8</v>
      </c>
      <c r="C31" s="8" t="s">
        <v>40</v>
      </c>
      <c r="D31" t="s">
        <v>47</v>
      </c>
      <c r="E31" t="s">
        <v>47</v>
      </c>
      <c r="F31" t="s">
        <v>47</v>
      </c>
    </row>
    <row r="32" spans="2:7">
      <c r="B32" t="s">
        <v>9</v>
      </c>
      <c r="C32" s="8" t="s">
        <v>40</v>
      </c>
      <c r="D32" t="s">
        <v>47</v>
      </c>
      <c r="E32" t="s">
        <v>47</v>
      </c>
      <c r="F32" t="s">
        <v>47</v>
      </c>
    </row>
    <row r="33" spans="2:6">
      <c r="B33" t="s">
        <v>10</v>
      </c>
      <c r="C33" s="8" t="s">
        <v>40</v>
      </c>
      <c r="D33" t="s">
        <v>47</v>
      </c>
      <c r="E33" t="s">
        <v>47</v>
      </c>
      <c r="F33" t="s">
        <v>47</v>
      </c>
    </row>
    <row r="34" spans="2:6">
      <c r="B34" t="s">
        <v>11</v>
      </c>
      <c r="C34" s="8" t="s">
        <v>40</v>
      </c>
      <c r="D34" t="s">
        <v>47</v>
      </c>
      <c r="E34" t="s">
        <v>47</v>
      </c>
      <c r="F34" t="s">
        <v>47</v>
      </c>
    </row>
    <row r="35" spans="2:6">
      <c r="B35" t="s">
        <v>12</v>
      </c>
      <c r="C35" s="8" t="s">
        <v>40</v>
      </c>
      <c r="D35" t="s">
        <v>47</v>
      </c>
      <c r="E35" t="s">
        <v>47</v>
      </c>
      <c r="F35" t="s">
        <v>47</v>
      </c>
    </row>
    <row r="36" spans="2:6">
      <c r="B36" t="s">
        <v>13</v>
      </c>
      <c r="C36" s="8" t="s">
        <v>40</v>
      </c>
      <c r="D36" t="s">
        <v>47</v>
      </c>
      <c r="E36" t="s">
        <v>47</v>
      </c>
      <c r="F36" t="s">
        <v>47</v>
      </c>
    </row>
    <row r="37" spans="2:6">
      <c r="B37" t="s">
        <v>14</v>
      </c>
      <c r="C37" s="8" t="s">
        <v>40</v>
      </c>
      <c r="D37" t="s">
        <v>47</v>
      </c>
      <c r="E37" t="s">
        <v>47</v>
      </c>
      <c r="F37" t="s">
        <v>47</v>
      </c>
    </row>
    <row r="38" spans="2:6">
      <c r="B38" t="s">
        <v>3</v>
      </c>
      <c r="C38" s="8" t="s">
        <v>39</v>
      </c>
      <c r="D38" t="s">
        <v>47</v>
      </c>
      <c r="E38" t="s">
        <v>47</v>
      </c>
      <c r="F38" t="s">
        <v>47</v>
      </c>
    </row>
    <row r="39" spans="2:6">
      <c r="B39" t="s">
        <v>4</v>
      </c>
      <c r="C39" s="8" t="s">
        <v>39</v>
      </c>
      <c r="D39" t="s">
        <v>47</v>
      </c>
      <c r="E39" t="s">
        <v>47</v>
      </c>
      <c r="F39" t="s">
        <v>47</v>
      </c>
    </row>
    <row r="40" spans="2:6">
      <c r="B40" t="s">
        <v>5</v>
      </c>
      <c r="C40" s="8" t="s">
        <v>39</v>
      </c>
      <c r="D40" t="s">
        <v>47</v>
      </c>
      <c r="E40" t="s">
        <v>47</v>
      </c>
      <c r="F40" t="s">
        <v>47</v>
      </c>
    </row>
    <row r="41" spans="2:6">
      <c r="B41" t="s">
        <v>6</v>
      </c>
      <c r="C41" s="8" t="s">
        <v>39</v>
      </c>
      <c r="D41" t="s">
        <v>47</v>
      </c>
      <c r="E41" t="s">
        <v>47</v>
      </c>
      <c r="F41" t="s">
        <v>47</v>
      </c>
    </row>
    <row r="42" spans="2:6">
      <c r="B42" t="s">
        <v>7</v>
      </c>
      <c r="C42" s="8" t="s">
        <v>39</v>
      </c>
      <c r="D42" t="s">
        <v>47</v>
      </c>
      <c r="E42" t="s">
        <v>47</v>
      </c>
      <c r="F42" t="s">
        <v>47</v>
      </c>
    </row>
    <row r="43" spans="2:6">
      <c r="B43" t="s">
        <v>8</v>
      </c>
      <c r="C43" s="8" t="s">
        <v>39</v>
      </c>
      <c r="D43" t="s">
        <v>47</v>
      </c>
      <c r="E43" t="s">
        <v>47</v>
      </c>
      <c r="F43" t="s">
        <v>47</v>
      </c>
    </row>
    <row r="44" spans="2:6">
      <c r="B44" t="s">
        <v>9</v>
      </c>
      <c r="C44" s="8" t="s">
        <v>39</v>
      </c>
      <c r="D44" t="s">
        <v>47</v>
      </c>
      <c r="E44" t="s">
        <v>47</v>
      </c>
      <c r="F44" t="s">
        <v>47</v>
      </c>
    </row>
    <row r="45" spans="2:6">
      <c r="B45" t="s">
        <v>10</v>
      </c>
      <c r="C45" s="8" t="s">
        <v>39</v>
      </c>
      <c r="D45" t="s">
        <v>47</v>
      </c>
      <c r="E45" t="s">
        <v>47</v>
      </c>
      <c r="F45" t="s">
        <v>47</v>
      </c>
    </row>
    <row r="46" spans="2:6">
      <c r="B46" t="s">
        <v>11</v>
      </c>
      <c r="C46" s="8" t="s">
        <v>39</v>
      </c>
      <c r="D46" t="s">
        <v>47</v>
      </c>
      <c r="E46" t="s">
        <v>47</v>
      </c>
      <c r="F46" t="s">
        <v>47</v>
      </c>
    </row>
    <row r="47" spans="2:6">
      <c r="B47" t="s">
        <v>12</v>
      </c>
      <c r="C47" s="8" t="s">
        <v>39</v>
      </c>
      <c r="D47" t="s">
        <v>47</v>
      </c>
      <c r="E47" t="s">
        <v>47</v>
      </c>
      <c r="F47" t="s">
        <v>47</v>
      </c>
    </row>
    <row r="48" spans="2:6">
      <c r="B48" t="s">
        <v>13</v>
      </c>
      <c r="C48" s="8" t="s">
        <v>39</v>
      </c>
      <c r="D48" t="s">
        <v>47</v>
      </c>
      <c r="E48" t="s">
        <v>47</v>
      </c>
      <c r="F48" t="s">
        <v>47</v>
      </c>
    </row>
    <row r="49" spans="2:6">
      <c r="B49" t="s">
        <v>14</v>
      </c>
      <c r="C49" s="8" t="s">
        <v>39</v>
      </c>
      <c r="D49" t="s">
        <v>47</v>
      </c>
      <c r="E49" t="s">
        <v>47</v>
      </c>
      <c r="F49" t="s">
        <v>47</v>
      </c>
    </row>
    <row r="50" spans="2:6">
      <c r="B50" t="s">
        <v>3</v>
      </c>
      <c r="C50" s="8" t="s">
        <v>38</v>
      </c>
      <c r="D50" t="s">
        <v>47</v>
      </c>
      <c r="E50" t="s">
        <v>47</v>
      </c>
      <c r="F50" t="s">
        <v>47</v>
      </c>
    </row>
    <row r="51" spans="2:6">
      <c r="B51" t="s">
        <v>4</v>
      </c>
      <c r="C51" s="8" t="s">
        <v>38</v>
      </c>
      <c r="D51" t="s">
        <v>47</v>
      </c>
      <c r="E51" t="s">
        <v>47</v>
      </c>
      <c r="F51" t="s">
        <v>47</v>
      </c>
    </row>
    <row r="52" spans="2:6">
      <c r="B52" t="s">
        <v>5</v>
      </c>
      <c r="C52" s="8" t="s">
        <v>38</v>
      </c>
      <c r="D52" t="s">
        <v>47</v>
      </c>
      <c r="E52" t="s">
        <v>47</v>
      </c>
      <c r="F52" t="s">
        <v>47</v>
      </c>
    </row>
    <row r="53" spans="2:6">
      <c r="B53" t="s">
        <v>6</v>
      </c>
      <c r="C53" s="8" t="s">
        <v>38</v>
      </c>
      <c r="D53" t="s">
        <v>47</v>
      </c>
      <c r="E53" t="s">
        <v>47</v>
      </c>
      <c r="F53" t="s">
        <v>47</v>
      </c>
    </row>
    <row r="54" spans="2:6">
      <c r="B54" t="s">
        <v>7</v>
      </c>
      <c r="C54" s="8" t="s">
        <v>38</v>
      </c>
      <c r="D54" t="s">
        <v>47</v>
      </c>
      <c r="E54" t="s">
        <v>47</v>
      </c>
      <c r="F54" t="s">
        <v>47</v>
      </c>
    </row>
    <row r="55" spans="2:6">
      <c r="B55" t="s">
        <v>8</v>
      </c>
      <c r="C55" s="8" t="s">
        <v>38</v>
      </c>
      <c r="D55" t="s">
        <v>47</v>
      </c>
      <c r="E55" t="s">
        <v>47</v>
      </c>
      <c r="F55" t="s">
        <v>47</v>
      </c>
    </row>
    <row r="56" spans="2:6">
      <c r="B56" t="s">
        <v>9</v>
      </c>
      <c r="C56" s="8" t="s">
        <v>38</v>
      </c>
      <c r="D56" t="s">
        <v>47</v>
      </c>
      <c r="E56" t="s">
        <v>47</v>
      </c>
      <c r="F56" t="s">
        <v>47</v>
      </c>
    </row>
    <row r="57" spans="2:6">
      <c r="B57" t="s">
        <v>10</v>
      </c>
      <c r="C57" s="8" t="s">
        <v>38</v>
      </c>
      <c r="D57" t="s">
        <v>47</v>
      </c>
      <c r="E57" t="s">
        <v>47</v>
      </c>
      <c r="F57" t="s">
        <v>47</v>
      </c>
    </row>
    <row r="58" spans="2:6">
      <c r="B58" t="s">
        <v>11</v>
      </c>
      <c r="C58" s="8" t="s">
        <v>38</v>
      </c>
      <c r="D58" t="s">
        <v>47</v>
      </c>
      <c r="E58" t="s">
        <v>47</v>
      </c>
      <c r="F58" t="s">
        <v>47</v>
      </c>
    </row>
    <row r="59" spans="2:6">
      <c r="B59" t="s">
        <v>12</v>
      </c>
      <c r="C59" s="8" t="s">
        <v>38</v>
      </c>
      <c r="D59" t="s">
        <v>47</v>
      </c>
      <c r="E59" t="s">
        <v>47</v>
      </c>
      <c r="F59" t="s">
        <v>47</v>
      </c>
    </row>
    <row r="60" spans="2:6">
      <c r="B60" t="s">
        <v>13</v>
      </c>
      <c r="C60" s="8" t="s">
        <v>38</v>
      </c>
      <c r="D60" t="s">
        <v>47</v>
      </c>
      <c r="E60" t="s">
        <v>47</v>
      </c>
      <c r="F60" t="s">
        <v>47</v>
      </c>
    </row>
    <row r="61" spans="2:6">
      <c r="B61" t="s">
        <v>14</v>
      </c>
      <c r="C61" s="8" t="s">
        <v>38</v>
      </c>
      <c r="D61" t="s">
        <v>47</v>
      </c>
      <c r="E61" t="s">
        <v>47</v>
      </c>
      <c r="F61" t="s">
        <v>47</v>
      </c>
    </row>
    <row r="62" spans="2:6">
      <c r="B62" t="s">
        <v>3</v>
      </c>
      <c r="C62" s="8" t="s">
        <v>37</v>
      </c>
      <c r="D62" t="s">
        <v>47</v>
      </c>
      <c r="E62" t="s">
        <v>47</v>
      </c>
      <c r="F62" t="s">
        <v>47</v>
      </c>
    </row>
    <row r="63" spans="2:6">
      <c r="B63" t="s">
        <v>4</v>
      </c>
      <c r="C63" s="8" t="s">
        <v>37</v>
      </c>
      <c r="D63" t="s">
        <v>47</v>
      </c>
      <c r="E63" t="s">
        <v>47</v>
      </c>
      <c r="F63" t="s">
        <v>47</v>
      </c>
    </row>
    <row r="64" spans="2:6">
      <c r="B64" t="s">
        <v>5</v>
      </c>
      <c r="C64" s="8" t="s">
        <v>37</v>
      </c>
      <c r="D64" t="s">
        <v>47</v>
      </c>
      <c r="E64" t="s">
        <v>47</v>
      </c>
      <c r="F64" t="s">
        <v>47</v>
      </c>
    </row>
    <row r="65" spans="2:6">
      <c r="B65" t="s">
        <v>6</v>
      </c>
      <c r="C65" s="8" t="s">
        <v>37</v>
      </c>
      <c r="D65" t="s">
        <v>47</v>
      </c>
      <c r="E65" t="s">
        <v>47</v>
      </c>
      <c r="F65" t="s">
        <v>47</v>
      </c>
    </row>
    <row r="66" spans="2:6">
      <c r="B66" t="s">
        <v>7</v>
      </c>
      <c r="C66" s="8" t="s">
        <v>37</v>
      </c>
      <c r="D66" t="s">
        <v>47</v>
      </c>
      <c r="E66" t="s">
        <v>47</v>
      </c>
      <c r="F66" t="s">
        <v>47</v>
      </c>
    </row>
    <row r="67" spans="2:6">
      <c r="B67" t="s">
        <v>8</v>
      </c>
      <c r="C67" s="8" t="s">
        <v>37</v>
      </c>
      <c r="D67" t="s">
        <v>47</v>
      </c>
      <c r="E67" t="s">
        <v>47</v>
      </c>
      <c r="F67" t="s">
        <v>47</v>
      </c>
    </row>
    <row r="68" spans="2:6">
      <c r="B68" t="s">
        <v>9</v>
      </c>
      <c r="C68" s="8" t="s">
        <v>37</v>
      </c>
      <c r="D68" t="s">
        <v>47</v>
      </c>
      <c r="E68" t="s">
        <v>47</v>
      </c>
      <c r="F68" t="s">
        <v>47</v>
      </c>
    </row>
    <row r="69" spans="2:6">
      <c r="B69" t="s">
        <v>10</v>
      </c>
      <c r="C69" s="8" t="s">
        <v>37</v>
      </c>
      <c r="D69" t="s">
        <v>47</v>
      </c>
      <c r="E69" t="s">
        <v>47</v>
      </c>
      <c r="F69" t="s">
        <v>47</v>
      </c>
    </row>
    <row r="70" spans="2:6">
      <c r="B70" t="s">
        <v>11</v>
      </c>
      <c r="C70" s="8" t="s">
        <v>37</v>
      </c>
      <c r="D70" t="s">
        <v>47</v>
      </c>
      <c r="E70" t="s">
        <v>47</v>
      </c>
      <c r="F70" t="s">
        <v>47</v>
      </c>
    </row>
    <row r="71" spans="2:6">
      <c r="B71" t="s">
        <v>12</v>
      </c>
      <c r="C71" s="8" t="s">
        <v>37</v>
      </c>
      <c r="D71" t="s">
        <v>47</v>
      </c>
      <c r="E71" t="s">
        <v>47</v>
      </c>
      <c r="F71" t="s">
        <v>47</v>
      </c>
    </row>
    <row r="72" spans="2:6">
      <c r="B72" t="s">
        <v>13</v>
      </c>
      <c r="C72" s="8" t="s">
        <v>37</v>
      </c>
      <c r="D72" t="s">
        <v>47</v>
      </c>
      <c r="E72" t="s">
        <v>47</v>
      </c>
      <c r="F72" t="s">
        <v>47</v>
      </c>
    </row>
    <row r="73" spans="2:6">
      <c r="B73" t="s">
        <v>14</v>
      </c>
      <c r="C73" s="8" t="s">
        <v>37</v>
      </c>
      <c r="D73" t="s">
        <v>47</v>
      </c>
      <c r="E73" t="s">
        <v>47</v>
      </c>
      <c r="F73" t="s">
        <v>47</v>
      </c>
    </row>
    <row r="74" spans="2:6">
      <c r="B74" t="s">
        <v>3</v>
      </c>
      <c r="C74" s="8" t="s">
        <v>36</v>
      </c>
      <c r="D74" s="11">
        <f>'[105]Scrap Pouch'!$G$9/2.2</f>
        <v>40.454545454545453</v>
      </c>
      <c r="E74" s="11">
        <f>SUM('[105]Grafico Scrap proceso'!$D$9:$Q$9,'[105]Grafico Scrap proceso'!$S$9,'[105]Grafico Scrap proceso'!$U$9:$AA$9,'[105]Grafico Scrap proceso'!$AG$9)</f>
        <v>249.80000000000004</v>
      </c>
      <c r="F74" s="2">
        <f>E74+D74</f>
        <v>290.25454545454551</v>
      </c>
    </row>
    <row r="75" spans="2:6">
      <c r="B75" t="s">
        <v>4</v>
      </c>
      <c r="C75" s="8" t="s">
        <v>36</v>
      </c>
      <c r="D75" s="11">
        <f>'[104]Scrap Pouch'!$H$9/2.2</f>
        <v>7.9545454545454541</v>
      </c>
      <c r="E75" s="11">
        <f>SUM('[104]Grafico Scrap proceso'!$D$9:$I$9,'[104]Grafico Scrap proceso'!$K$9:$Q$9,'[104]Grafico Scrap proceso'!$S$9,'[104]Grafico Scrap proceso'!$V$9,'[104]Grafico Scrap proceso'!$X$9:$AA$9,'[104]Grafico Scrap proceso'!$AG$9)</f>
        <v>335.51</v>
      </c>
      <c r="F75" s="2">
        <f>E75+D75</f>
        <v>343.46454545454543</v>
      </c>
    </row>
    <row r="76" spans="2:6">
      <c r="B76" t="s">
        <v>5</v>
      </c>
      <c r="C76" s="8" t="s">
        <v>36</v>
      </c>
      <c r="D76" s="11">
        <f>'[103]Scrap Pouch'!$I$9/2.2</f>
        <v>94.999999999999986</v>
      </c>
      <c r="E76" s="11">
        <f>SUM('[103]Grafico Scrap proceso'!$D$9:$Q$9,'[103]Grafico Scrap proceso'!$S$9,'[103]Grafico Scrap proceso'!$U$9:$AG$9)/2.2</f>
        <v>203.99999999999997</v>
      </c>
      <c r="F76" s="2">
        <f>E76+D76</f>
        <v>298.99999999999994</v>
      </c>
    </row>
    <row r="77" spans="2:6">
      <c r="B77" t="s">
        <v>6</v>
      </c>
      <c r="C77" s="8" t="s">
        <v>36</v>
      </c>
      <c r="D77" s="11">
        <f>'[102]Scrap Pouch'!$J$9/2.2</f>
        <v>79.545454545454533</v>
      </c>
      <c r="E77" s="11">
        <f>SUM('[102]Grafico Scrap proceso'!$D$9:$AH$9)/2.2</f>
        <v>208.36363636363637</v>
      </c>
      <c r="F77" s="2">
        <f>E77+D77</f>
        <v>287.90909090909088</v>
      </c>
    </row>
    <row r="78" spans="2:6">
      <c r="B78" t="s">
        <v>7</v>
      </c>
      <c r="C78" s="8" t="s">
        <v>36</v>
      </c>
      <c r="D78" s="11">
        <f>'[101]Scrap Pouch'!$K$9/2.2</f>
        <v>7.5636363636363635</v>
      </c>
      <c r="E78" s="11">
        <f>SUM('[101]Grafico Scrap proceso'!$D$9:$AG$9)/2.2</f>
        <v>144.63636363636365</v>
      </c>
      <c r="F78" s="2">
        <f>E78+D78</f>
        <v>152.20000000000002</v>
      </c>
    </row>
    <row r="79" spans="2:6">
      <c r="B79" t="s">
        <v>8</v>
      </c>
      <c r="C79" s="8" t="s">
        <v>36</v>
      </c>
      <c r="D79" s="11">
        <f>'[100]Scrap Pouch'!$L$9/2.2</f>
        <v>41.818181818181813</v>
      </c>
      <c r="E79" s="11">
        <f>SUM('[100]Grafico Scrap proceso'!$D$9:$AG$9)/2.2</f>
        <v>122.22727272727271</v>
      </c>
      <c r="F79" s="2">
        <f>E79+D79</f>
        <v>164.0454545454545</v>
      </c>
    </row>
    <row r="80" spans="2:6">
      <c r="B80" t="s">
        <v>9</v>
      </c>
      <c r="C80" s="8" t="s">
        <v>36</v>
      </c>
      <c r="D80" s="11">
        <f>'[99]Scrap Pouch'!$M$9/2.2</f>
        <v>40.454545454545453</v>
      </c>
      <c r="E80" s="11">
        <f>SUM('[99]Grafico Scrap proceso'!$D$9:$AE$9)/2.2</f>
        <v>116.04545454545453</v>
      </c>
      <c r="F80" s="2">
        <f>E80+D80</f>
        <v>156.5</v>
      </c>
    </row>
    <row r="81" spans="2:7">
      <c r="B81" t="s">
        <v>10</v>
      </c>
      <c r="C81" s="8" t="s">
        <v>36</v>
      </c>
      <c r="D81" s="12">
        <v>0</v>
      </c>
      <c r="E81" s="12">
        <f>SUM('[98]Grafico Scrap proceso'!$D$9:$AE$9)</f>
        <v>0</v>
      </c>
      <c r="F81" s="2">
        <f>E81+D81</f>
        <v>0</v>
      </c>
      <c r="G81" t="s">
        <v>32</v>
      </c>
    </row>
    <row r="82" spans="2:7">
      <c r="B82" t="s">
        <v>11</v>
      </c>
      <c r="C82" s="8" t="s">
        <v>36</v>
      </c>
      <c r="D82" s="11">
        <v>0</v>
      </c>
      <c r="E82" s="11">
        <v>0</v>
      </c>
      <c r="F82" s="2">
        <f>E82+D82</f>
        <v>0</v>
      </c>
      <c r="G82" t="s">
        <v>30</v>
      </c>
    </row>
    <row r="83" spans="2:7">
      <c r="B83" t="s">
        <v>12</v>
      </c>
      <c r="C83" s="8" t="s">
        <v>36</v>
      </c>
      <c r="D83" s="11">
        <v>0</v>
      </c>
      <c r="E83" s="11">
        <v>0</v>
      </c>
      <c r="F83" s="2">
        <f>E83+D83</f>
        <v>0</v>
      </c>
      <c r="G83" t="s">
        <v>30</v>
      </c>
    </row>
    <row r="84" spans="2:7">
      <c r="B84" t="s">
        <v>13</v>
      </c>
      <c r="C84" s="8" t="s">
        <v>36</v>
      </c>
      <c r="D84" s="11">
        <v>0</v>
      </c>
      <c r="E84" s="11">
        <v>0</v>
      </c>
      <c r="F84" s="2">
        <f>E84+D84</f>
        <v>0</v>
      </c>
      <c r="G84" t="s">
        <v>30</v>
      </c>
    </row>
    <row r="85" spans="2:7">
      <c r="B85" t="s">
        <v>14</v>
      </c>
      <c r="C85" s="8" t="s">
        <v>36</v>
      </c>
      <c r="D85" s="11">
        <v>0</v>
      </c>
      <c r="E85" s="11">
        <v>0</v>
      </c>
      <c r="F85" s="2">
        <f>E85+D85</f>
        <v>0</v>
      </c>
      <c r="G85" t="s">
        <v>30</v>
      </c>
    </row>
    <row r="86" spans="2:7">
      <c r="B86" t="s">
        <v>3</v>
      </c>
      <c r="C86" s="8" t="s">
        <v>35</v>
      </c>
      <c r="D86" t="s">
        <v>47</v>
      </c>
      <c r="E86" t="s">
        <v>47</v>
      </c>
      <c r="F86" t="s">
        <v>47</v>
      </c>
    </row>
    <row r="87" spans="2:7">
      <c r="B87" t="s">
        <v>4</v>
      </c>
      <c r="C87" s="8" t="s">
        <v>35</v>
      </c>
      <c r="D87" t="s">
        <v>47</v>
      </c>
      <c r="E87" t="s">
        <v>47</v>
      </c>
      <c r="F87" t="s">
        <v>47</v>
      </c>
    </row>
    <row r="88" spans="2:7">
      <c r="B88" t="s">
        <v>5</v>
      </c>
      <c r="C88" s="8" t="s">
        <v>35</v>
      </c>
      <c r="D88" t="s">
        <v>47</v>
      </c>
      <c r="E88" t="s">
        <v>47</v>
      </c>
      <c r="F88" t="s">
        <v>47</v>
      </c>
    </row>
    <row r="89" spans="2:7">
      <c r="B89" t="s">
        <v>6</v>
      </c>
      <c r="C89" s="8" t="s">
        <v>35</v>
      </c>
      <c r="D89" t="s">
        <v>47</v>
      </c>
      <c r="E89" t="s">
        <v>47</v>
      </c>
      <c r="F89" t="s">
        <v>47</v>
      </c>
    </row>
    <row r="90" spans="2:7">
      <c r="B90" t="s">
        <v>7</v>
      </c>
      <c r="C90" s="8" t="s">
        <v>35</v>
      </c>
      <c r="D90" t="s">
        <v>47</v>
      </c>
      <c r="E90" t="s">
        <v>47</v>
      </c>
      <c r="F90" t="s">
        <v>47</v>
      </c>
    </row>
    <row r="91" spans="2:7">
      <c r="B91" t="s">
        <v>8</v>
      </c>
      <c r="C91" s="8" t="s">
        <v>35</v>
      </c>
      <c r="D91" t="s">
        <v>47</v>
      </c>
      <c r="E91" t="s">
        <v>47</v>
      </c>
      <c r="F91" t="s">
        <v>47</v>
      </c>
    </row>
    <row r="92" spans="2:7">
      <c r="B92" t="s">
        <v>9</v>
      </c>
      <c r="C92" s="8" t="s">
        <v>35</v>
      </c>
      <c r="D92" t="s">
        <v>47</v>
      </c>
      <c r="E92" t="s">
        <v>47</v>
      </c>
      <c r="F92" t="s">
        <v>47</v>
      </c>
    </row>
    <row r="93" spans="2:7">
      <c r="B93" t="s">
        <v>10</v>
      </c>
      <c r="C93" s="8" t="s">
        <v>35</v>
      </c>
      <c r="D93" t="s">
        <v>47</v>
      </c>
      <c r="E93" t="s">
        <v>47</v>
      </c>
      <c r="F93" t="s">
        <v>47</v>
      </c>
    </row>
    <row r="94" spans="2:7">
      <c r="B94" t="s">
        <v>11</v>
      </c>
      <c r="C94" s="8" t="s">
        <v>35</v>
      </c>
      <c r="D94" t="s">
        <v>47</v>
      </c>
      <c r="E94" t="s">
        <v>47</v>
      </c>
      <c r="F94" t="s">
        <v>47</v>
      </c>
    </row>
    <row r="95" spans="2:7">
      <c r="B95" t="s">
        <v>12</v>
      </c>
      <c r="C95" s="8" t="s">
        <v>35</v>
      </c>
      <c r="D95" t="s">
        <v>47</v>
      </c>
      <c r="E95" t="s">
        <v>47</v>
      </c>
      <c r="F95" t="s">
        <v>47</v>
      </c>
    </row>
    <row r="96" spans="2:7">
      <c r="B96" t="s">
        <v>13</v>
      </c>
      <c r="C96" s="8" t="s">
        <v>35</v>
      </c>
      <c r="D96" t="s">
        <v>47</v>
      </c>
      <c r="E96" t="s">
        <v>47</v>
      </c>
      <c r="F96" t="s">
        <v>47</v>
      </c>
    </row>
    <row r="97" spans="2:6">
      <c r="B97" t="s">
        <v>14</v>
      </c>
      <c r="C97" s="8" t="s">
        <v>35</v>
      </c>
      <c r="D97" t="s">
        <v>47</v>
      </c>
      <c r="E97" t="s">
        <v>47</v>
      </c>
      <c r="F97" t="s">
        <v>47</v>
      </c>
    </row>
    <row r="98" spans="2:6">
      <c r="B98" t="s">
        <v>3</v>
      </c>
      <c r="C98" s="8" t="s">
        <v>34</v>
      </c>
      <c r="D98" t="s">
        <v>47</v>
      </c>
      <c r="E98" t="s">
        <v>47</v>
      </c>
      <c r="F98" t="s">
        <v>47</v>
      </c>
    </row>
    <row r="99" spans="2:6">
      <c r="B99" t="s">
        <v>4</v>
      </c>
      <c r="C99" s="8" t="s">
        <v>34</v>
      </c>
      <c r="D99" t="s">
        <v>47</v>
      </c>
      <c r="E99" t="s">
        <v>47</v>
      </c>
      <c r="F99" t="s">
        <v>47</v>
      </c>
    </row>
    <row r="100" spans="2:6">
      <c r="B100" t="s">
        <v>5</v>
      </c>
      <c r="C100" s="8" t="s">
        <v>34</v>
      </c>
      <c r="D100" t="s">
        <v>47</v>
      </c>
      <c r="E100" t="s">
        <v>47</v>
      </c>
      <c r="F100" t="s">
        <v>47</v>
      </c>
    </row>
    <row r="101" spans="2:6">
      <c r="B101" t="s">
        <v>6</v>
      </c>
      <c r="C101" s="8" t="s">
        <v>34</v>
      </c>
      <c r="D101" t="s">
        <v>47</v>
      </c>
      <c r="E101" t="s">
        <v>47</v>
      </c>
      <c r="F101" t="s">
        <v>47</v>
      </c>
    </row>
    <row r="102" spans="2:6">
      <c r="B102" t="s">
        <v>7</v>
      </c>
      <c r="C102" s="8" t="s">
        <v>34</v>
      </c>
      <c r="D102" t="s">
        <v>47</v>
      </c>
      <c r="E102" t="s">
        <v>47</v>
      </c>
      <c r="F102" t="s">
        <v>47</v>
      </c>
    </row>
    <row r="103" spans="2:6">
      <c r="B103" t="s">
        <v>8</v>
      </c>
      <c r="C103" s="8" t="s">
        <v>34</v>
      </c>
      <c r="D103" t="s">
        <v>47</v>
      </c>
      <c r="E103" t="s">
        <v>47</v>
      </c>
      <c r="F103" t="s">
        <v>47</v>
      </c>
    </row>
    <row r="104" spans="2:6">
      <c r="B104" t="s">
        <v>9</v>
      </c>
      <c r="C104" s="8" t="s">
        <v>34</v>
      </c>
      <c r="D104" t="s">
        <v>47</v>
      </c>
      <c r="E104" t="s">
        <v>47</v>
      </c>
      <c r="F104" t="s">
        <v>47</v>
      </c>
    </row>
    <row r="105" spans="2:6">
      <c r="B105" t="s">
        <v>10</v>
      </c>
      <c r="C105" s="8" t="s">
        <v>34</v>
      </c>
      <c r="D105" t="s">
        <v>47</v>
      </c>
      <c r="E105" t="s">
        <v>47</v>
      </c>
      <c r="F105" t="s">
        <v>47</v>
      </c>
    </row>
    <row r="106" spans="2:6">
      <c r="B106" t="s">
        <v>11</v>
      </c>
      <c r="C106" s="8" t="s">
        <v>34</v>
      </c>
      <c r="D106" t="s">
        <v>47</v>
      </c>
      <c r="E106" t="s">
        <v>47</v>
      </c>
      <c r="F106" t="s">
        <v>47</v>
      </c>
    </row>
    <row r="107" spans="2:6">
      <c r="B107" t="s">
        <v>12</v>
      </c>
      <c r="C107" s="8" t="s">
        <v>34</v>
      </c>
      <c r="D107" t="s">
        <v>47</v>
      </c>
      <c r="E107" t="s">
        <v>47</v>
      </c>
      <c r="F107" t="s">
        <v>47</v>
      </c>
    </row>
    <row r="108" spans="2:6">
      <c r="B108" t="s">
        <v>13</v>
      </c>
      <c r="C108" s="8" t="s">
        <v>34</v>
      </c>
      <c r="D108" t="s">
        <v>47</v>
      </c>
      <c r="E108" t="s">
        <v>47</v>
      </c>
      <c r="F108" t="s">
        <v>47</v>
      </c>
    </row>
    <row r="109" spans="2:6">
      <c r="B109" t="s">
        <v>14</v>
      </c>
      <c r="C109" s="8" t="s">
        <v>34</v>
      </c>
      <c r="D109" t="s">
        <v>47</v>
      </c>
      <c r="E109" t="s">
        <v>47</v>
      </c>
      <c r="F109" t="s">
        <v>47</v>
      </c>
    </row>
    <row r="110" spans="2:6">
      <c r="B110" t="s">
        <v>3</v>
      </c>
      <c r="C110" s="8" t="s">
        <v>33</v>
      </c>
      <c r="D110" s="11">
        <v>0</v>
      </c>
      <c r="E110" s="11">
        <f>SUM('[97]Grafico Scrap proceso'!$D$9:$AH$9)</f>
        <v>118.5</v>
      </c>
      <c r="F110" s="2">
        <f>E110+D110</f>
        <v>118.5</v>
      </c>
    </row>
    <row r="111" spans="2:6">
      <c r="B111" t="s">
        <v>4</v>
      </c>
      <c r="C111" s="8" t="s">
        <v>33</v>
      </c>
      <c r="D111" s="11">
        <v>0</v>
      </c>
      <c r="E111" s="11">
        <f>SUM('[96]Grafico Scrap proceso'!$D$9:$AH$9)</f>
        <v>93.151000000000025</v>
      </c>
      <c r="F111" s="2">
        <f>E111+D111</f>
        <v>93.151000000000025</v>
      </c>
    </row>
    <row r="112" spans="2:6">
      <c r="B112" t="s">
        <v>5</v>
      </c>
      <c r="C112" s="8" t="s">
        <v>33</v>
      </c>
      <c r="D112" s="11">
        <v>0</v>
      </c>
      <c r="E112" s="11">
        <f>SUM('[95]Grafico Scrap proceso'!$D$9:$AH$9)</f>
        <v>72.625999999999976</v>
      </c>
      <c r="F112" s="2">
        <f>E112+D112</f>
        <v>72.625999999999976</v>
      </c>
    </row>
    <row r="113" spans="2:7">
      <c r="B113" t="s">
        <v>6</v>
      </c>
      <c r="C113" s="8" t="s">
        <v>33</v>
      </c>
      <c r="D113" s="11">
        <v>0</v>
      </c>
      <c r="E113" s="11">
        <f>SUM('[94]Grafico Scrap proceso'!$D$9:$AH$9)</f>
        <v>118.88900000000001</v>
      </c>
      <c r="F113" s="2">
        <f>E113+D113</f>
        <v>118.88900000000001</v>
      </c>
    </row>
    <row r="114" spans="2:7">
      <c r="B114" t="s">
        <v>7</v>
      </c>
      <c r="C114" s="8" t="s">
        <v>33</v>
      </c>
      <c r="D114" s="11">
        <v>0</v>
      </c>
      <c r="E114" s="11">
        <f>SUM('[93]Grafico Scrap proceso'!$D$9:$AH$9)</f>
        <v>28.725999999999999</v>
      </c>
      <c r="F114" s="2">
        <f>E114+D114</f>
        <v>28.725999999999999</v>
      </c>
    </row>
    <row r="115" spans="2:7">
      <c r="B115" t="s">
        <v>8</v>
      </c>
      <c r="C115" s="8" t="s">
        <v>33</v>
      </c>
      <c r="D115" s="11">
        <v>0</v>
      </c>
      <c r="E115" s="11">
        <v>0</v>
      </c>
      <c r="F115" s="2">
        <f>E115+D115</f>
        <v>0</v>
      </c>
      <c r="G115" t="s">
        <v>30</v>
      </c>
    </row>
    <row r="116" spans="2:7">
      <c r="B116" t="s">
        <v>9</v>
      </c>
      <c r="C116" s="8" t="s">
        <v>33</v>
      </c>
      <c r="D116" s="11">
        <v>0</v>
      </c>
      <c r="E116" s="11">
        <v>0</v>
      </c>
      <c r="F116" s="2">
        <f>E116+D116</f>
        <v>0</v>
      </c>
      <c r="G116" t="s">
        <v>30</v>
      </c>
    </row>
    <row r="117" spans="2:7">
      <c r="B117" t="s">
        <v>10</v>
      </c>
      <c r="C117" s="8" t="s">
        <v>33</v>
      </c>
      <c r="D117" s="11">
        <v>0</v>
      </c>
      <c r="E117" s="11">
        <v>0</v>
      </c>
      <c r="F117" s="2">
        <f>E117+D117</f>
        <v>0</v>
      </c>
      <c r="G117" t="s">
        <v>30</v>
      </c>
    </row>
    <row r="118" spans="2:7">
      <c r="B118" t="s">
        <v>11</v>
      </c>
      <c r="C118" s="8" t="s">
        <v>33</v>
      </c>
      <c r="D118" s="11">
        <v>0</v>
      </c>
      <c r="E118" s="11">
        <v>0</v>
      </c>
      <c r="F118" s="2">
        <f>E118+D118</f>
        <v>0</v>
      </c>
      <c r="G118" t="s">
        <v>30</v>
      </c>
    </row>
    <row r="119" spans="2:7">
      <c r="B119" t="s">
        <v>12</v>
      </c>
      <c r="C119" s="8" t="s">
        <v>33</v>
      </c>
      <c r="D119" s="11">
        <v>0</v>
      </c>
      <c r="E119" s="11">
        <v>0</v>
      </c>
      <c r="F119" s="2">
        <f>E119+D119</f>
        <v>0</v>
      </c>
      <c r="G119" t="s">
        <v>30</v>
      </c>
    </row>
    <row r="120" spans="2:7">
      <c r="B120" t="s">
        <v>13</v>
      </c>
      <c r="C120" s="8" t="s">
        <v>33</v>
      </c>
      <c r="D120" s="11">
        <v>0</v>
      </c>
      <c r="E120" s="11">
        <v>0</v>
      </c>
      <c r="F120" s="2">
        <f>E120+D120</f>
        <v>0</v>
      </c>
      <c r="G120" t="s">
        <v>30</v>
      </c>
    </row>
    <row r="121" spans="2:7">
      <c r="B121" t="s">
        <v>14</v>
      </c>
      <c r="C121" s="8" t="s">
        <v>33</v>
      </c>
      <c r="D121" s="11">
        <v>0</v>
      </c>
      <c r="E121" s="11">
        <v>0</v>
      </c>
      <c r="F121" s="2">
        <f>E121+D121</f>
        <v>0</v>
      </c>
      <c r="G121" t="s">
        <v>30</v>
      </c>
    </row>
    <row r="122" spans="2:7">
      <c r="B122" t="s">
        <v>3</v>
      </c>
      <c r="C122" s="8" t="s">
        <v>31</v>
      </c>
      <c r="D122" t="s">
        <v>47</v>
      </c>
      <c r="E122" t="s">
        <v>47</v>
      </c>
      <c r="F122" t="s">
        <v>47</v>
      </c>
    </row>
    <row r="123" spans="2:7">
      <c r="B123" t="s">
        <v>4</v>
      </c>
      <c r="C123" s="8" t="s">
        <v>31</v>
      </c>
      <c r="D123" t="s">
        <v>47</v>
      </c>
      <c r="E123" t="s">
        <v>47</v>
      </c>
      <c r="F123" t="s">
        <v>47</v>
      </c>
    </row>
    <row r="124" spans="2:7">
      <c r="B124" t="s">
        <v>5</v>
      </c>
      <c r="C124" s="8" t="s">
        <v>31</v>
      </c>
      <c r="D124" t="s">
        <v>47</v>
      </c>
      <c r="E124" t="s">
        <v>47</v>
      </c>
      <c r="F124" t="s">
        <v>47</v>
      </c>
    </row>
    <row r="125" spans="2:7">
      <c r="B125" t="s">
        <v>6</v>
      </c>
      <c r="C125" s="8" t="s">
        <v>31</v>
      </c>
      <c r="D125" t="s">
        <v>47</v>
      </c>
      <c r="E125" t="s">
        <v>47</v>
      </c>
      <c r="F125" t="s">
        <v>47</v>
      </c>
    </row>
    <row r="126" spans="2:7">
      <c r="B126" t="s">
        <v>7</v>
      </c>
      <c r="C126" s="8" t="s">
        <v>31</v>
      </c>
      <c r="D126" t="s">
        <v>47</v>
      </c>
      <c r="E126" t="s">
        <v>47</v>
      </c>
      <c r="F126" t="s">
        <v>47</v>
      </c>
    </row>
    <row r="127" spans="2:7">
      <c r="B127" t="s">
        <v>8</v>
      </c>
      <c r="C127" s="8" t="s">
        <v>31</v>
      </c>
      <c r="D127" t="s">
        <v>47</v>
      </c>
      <c r="E127" t="s">
        <v>47</v>
      </c>
      <c r="F127" t="s">
        <v>47</v>
      </c>
    </row>
    <row r="128" spans="2:7">
      <c r="B128" t="s">
        <v>9</v>
      </c>
      <c r="C128" s="8" t="s">
        <v>31</v>
      </c>
      <c r="D128" t="s">
        <v>47</v>
      </c>
      <c r="E128" t="s">
        <v>47</v>
      </c>
      <c r="F128" t="s">
        <v>47</v>
      </c>
    </row>
    <row r="129" spans="2:6">
      <c r="B129" t="s">
        <v>10</v>
      </c>
      <c r="C129" s="8" t="s">
        <v>31</v>
      </c>
      <c r="D129" t="s">
        <v>47</v>
      </c>
      <c r="E129" t="s">
        <v>47</v>
      </c>
      <c r="F129" t="s">
        <v>47</v>
      </c>
    </row>
    <row r="130" spans="2:6">
      <c r="B130" t="s">
        <v>11</v>
      </c>
      <c r="C130" s="8" t="s">
        <v>31</v>
      </c>
      <c r="D130" t="s">
        <v>47</v>
      </c>
      <c r="E130" t="s">
        <v>47</v>
      </c>
      <c r="F130" t="s">
        <v>47</v>
      </c>
    </row>
    <row r="131" spans="2:6">
      <c r="B131" t="s">
        <v>12</v>
      </c>
      <c r="C131" s="8" t="s">
        <v>31</v>
      </c>
      <c r="D131" t="s">
        <v>47</v>
      </c>
      <c r="E131" t="s">
        <v>47</v>
      </c>
      <c r="F131" t="s">
        <v>47</v>
      </c>
    </row>
    <row r="132" spans="2:6">
      <c r="B132" t="s">
        <v>13</v>
      </c>
      <c r="C132" s="8" t="s">
        <v>31</v>
      </c>
      <c r="D132" t="s">
        <v>47</v>
      </c>
      <c r="E132" t="s">
        <v>47</v>
      </c>
      <c r="F132" t="s">
        <v>47</v>
      </c>
    </row>
    <row r="133" spans="2:6">
      <c r="B133" t="s">
        <v>14</v>
      </c>
      <c r="C133" s="8" t="s">
        <v>31</v>
      </c>
      <c r="D133" t="s">
        <v>47</v>
      </c>
      <c r="E133" t="s">
        <v>47</v>
      </c>
      <c r="F133" t="s">
        <v>47</v>
      </c>
    </row>
    <row r="134" spans="2:6">
      <c r="B134" t="s">
        <v>3</v>
      </c>
      <c r="C134" s="8" t="s">
        <v>29</v>
      </c>
      <c r="D134" t="s">
        <v>47</v>
      </c>
      <c r="E134" t="s">
        <v>47</v>
      </c>
      <c r="F134" t="s">
        <v>47</v>
      </c>
    </row>
    <row r="135" spans="2:6">
      <c r="B135" t="s">
        <v>4</v>
      </c>
      <c r="C135" s="8" t="s">
        <v>29</v>
      </c>
      <c r="D135" t="s">
        <v>47</v>
      </c>
      <c r="E135" t="s">
        <v>47</v>
      </c>
      <c r="F135" t="s">
        <v>47</v>
      </c>
    </row>
    <row r="136" spans="2:6">
      <c r="B136" t="s">
        <v>5</v>
      </c>
      <c r="C136" s="8" t="s">
        <v>29</v>
      </c>
      <c r="D136" t="s">
        <v>47</v>
      </c>
      <c r="E136" t="s">
        <v>47</v>
      </c>
      <c r="F136" t="s">
        <v>47</v>
      </c>
    </row>
    <row r="137" spans="2:6">
      <c r="B137" t="s">
        <v>6</v>
      </c>
      <c r="C137" s="8" t="s">
        <v>29</v>
      </c>
      <c r="D137" t="s">
        <v>47</v>
      </c>
      <c r="E137" t="s">
        <v>47</v>
      </c>
      <c r="F137" t="s">
        <v>47</v>
      </c>
    </row>
    <row r="138" spans="2:6">
      <c r="B138" t="s">
        <v>7</v>
      </c>
      <c r="C138" s="8" t="s">
        <v>29</v>
      </c>
      <c r="D138" t="s">
        <v>47</v>
      </c>
      <c r="E138" t="s">
        <v>47</v>
      </c>
      <c r="F138" t="s">
        <v>47</v>
      </c>
    </row>
    <row r="139" spans="2:6">
      <c r="B139" t="s">
        <v>8</v>
      </c>
      <c r="C139" s="8" t="s">
        <v>29</v>
      </c>
      <c r="D139" t="s">
        <v>47</v>
      </c>
      <c r="E139" t="s">
        <v>47</v>
      </c>
      <c r="F139" t="s">
        <v>47</v>
      </c>
    </row>
    <row r="140" spans="2:6">
      <c r="B140" t="s">
        <v>9</v>
      </c>
      <c r="C140" s="8" t="s">
        <v>29</v>
      </c>
      <c r="D140" t="s">
        <v>47</v>
      </c>
      <c r="E140" t="s">
        <v>47</v>
      </c>
      <c r="F140" t="s">
        <v>47</v>
      </c>
    </row>
    <row r="141" spans="2:6">
      <c r="B141" t="s">
        <v>10</v>
      </c>
      <c r="C141" s="8" t="s">
        <v>29</v>
      </c>
      <c r="D141" t="s">
        <v>47</v>
      </c>
      <c r="E141" t="s">
        <v>47</v>
      </c>
      <c r="F141" t="s">
        <v>47</v>
      </c>
    </row>
    <row r="142" spans="2:6">
      <c r="B142" t="s">
        <v>11</v>
      </c>
      <c r="C142" s="8" t="s">
        <v>29</v>
      </c>
      <c r="D142" t="s">
        <v>47</v>
      </c>
      <c r="E142" t="s">
        <v>47</v>
      </c>
      <c r="F142" t="s">
        <v>47</v>
      </c>
    </row>
    <row r="143" spans="2:6">
      <c r="B143" t="s">
        <v>12</v>
      </c>
      <c r="C143" s="8" t="s">
        <v>29</v>
      </c>
      <c r="D143" t="s">
        <v>47</v>
      </c>
      <c r="E143" t="s">
        <v>47</v>
      </c>
      <c r="F143" t="s">
        <v>47</v>
      </c>
    </row>
    <row r="144" spans="2:6">
      <c r="B144" t="s">
        <v>13</v>
      </c>
      <c r="C144" s="8" t="s">
        <v>29</v>
      </c>
      <c r="D144" t="s">
        <v>47</v>
      </c>
      <c r="E144" t="s">
        <v>47</v>
      </c>
      <c r="F144" t="s">
        <v>47</v>
      </c>
    </row>
    <row r="145" spans="2:6">
      <c r="B145" t="s">
        <v>14</v>
      </c>
      <c r="C145" s="8" t="s">
        <v>29</v>
      </c>
      <c r="D145" t="s">
        <v>47</v>
      </c>
      <c r="E145" t="s">
        <v>47</v>
      </c>
      <c r="F145" t="s">
        <v>47</v>
      </c>
    </row>
  </sheetData>
  <autoFilter ref="B1:G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B1:G145"/>
  <sheetViews>
    <sheetView workbookViewId="0">
      <selection activeCell="J20" sqref="J20"/>
    </sheetView>
  </sheetViews>
  <sheetFormatPr defaultRowHeight="15"/>
  <cols>
    <col min="2" max="6" width="15.7109375" customWidth="1"/>
    <col min="7" max="7" width="18.7109375" customWidth="1"/>
  </cols>
  <sheetData>
    <row r="1" spans="2:7" ht="30" customHeight="1">
      <c r="B1" s="4" t="s">
        <v>0</v>
      </c>
      <c r="C1" s="4" t="s">
        <v>46</v>
      </c>
      <c r="D1" s="1" t="s">
        <v>45</v>
      </c>
      <c r="E1" s="1" t="s">
        <v>44</v>
      </c>
      <c r="F1" s="4" t="s">
        <v>24</v>
      </c>
      <c r="G1" s="4" t="s">
        <v>43</v>
      </c>
    </row>
    <row r="2" spans="2:7">
      <c r="B2" t="s">
        <v>3</v>
      </c>
      <c r="C2" s="8" t="s">
        <v>48</v>
      </c>
      <c r="D2" s="12">
        <v>0</v>
      </c>
      <c r="E2" s="12">
        <v>0</v>
      </c>
      <c r="F2" s="2">
        <f>E2+D2</f>
        <v>0</v>
      </c>
      <c r="G2" t="s">
        <v>32</v>
      </c>
    </row>
    <row r="3" spans="2:7">
      <c r="B3" t="s">
        <v>4</v>
      </c>
      <c r="C3" s="8" t="s">
        <v>48</v>
      </c>
      <c r="D3" s="11">
        <v>253.1</v>
      </c>
      <c r="E3" s="12">
        <v>0</v>
      </c>
      <c r="F3" s="2">
        <f>E3+D3</f>
        <v>253.1</v>
      </c>
      <c r="G3" t="s">
        <v>32</v>
      </c>
    </row>
    <row r="4" spans="2:7">
      <c r="B4" t="s">
        <v>5</v>
      </c>
      <c r="C4" s="8" t="s">
        <v>48</v>
      </c>
      <c r="D4" s="12">
        <v>0</v>
      </c>
      <c r="E4" s="12">
        <v>0</v>
      </c>
      <c r="F4" s="2">
        <f>E4+D4</f>
        <v>0</v>
      </c>
      <c r="G4" t="s">
        <v>32</v>
      </c>
    </row>
    <row r="5" spans="2:7">
      <c r="B5" t="s">
        <v>6</v>
      </c>
      <c r="C5" s="8" t="s">
        <v>48</v>
      </c>
      <c r="D5" s="11">
        <v>407.5</v>
      </c>
      <c r="E5" s="11">
        <v>0</v>
      </c>
      <c r="F5" s="2">
        <f>E5+D5</f>
        <v>407.5</v>
      </c>
      <c r="G5" t="s">
        <v>32</v>
      </c>
    </row>
    <row r="6" spans="2:7">
      <c r="B6" t="s">
        <v>7</v>
      </c>
      <c r="C6" s="8" t="s">
        <v>48</v>
      </c>
      <c r="D6" s="11">
        <v>305.5</v>
      </c>
      <c r="E6" s="11">
        <v>0</v>
      </c>
      <c r="F6" s="2">
        <f>E6+D6</f>
        <v>305.5</v>
      </c>
      <c r="G6" t="s">
        <v>32</v>
      </c>
    </row>
    <row r="7" spans="2:7">
      <c r="B7" t="s">
        <v>8</v>
      </c>
      <c r="C7" s="8" t="s">
        <v>48</v>
      </c>
      <c r="D7" s="11">
        <v>0</v>
      </c>
      <c r="E7" s="11">
        <v>0</v>
      </c>
      <c r="F7" s="2">
        <f>E7+D7</f>
        <v>0</v>
      </c>
      <c r="G7" t="s">
        <v>30</v>
      </c>
    </row>
    <row r="8" spans="2:7">
      <c r="B8" t="s">
        <v>9</v>
      </c>
      <c r="C8" s="8" t="s">
        <v>48</v>
      </c>
      <c r="D8" s="11">
        <v>0</v>
      </c>
      <c r="E8" s="11">
        <v>0</v>
      </c>
      <c r="F8" s="2">
        <f>E8+D8</f>
        <v>0</v>
      </c>
      <c r="G8" t="s">
        <v>30</v>
      </c>
    </row>
    <row r="9" spans="2:7">
      <c r="B9" t="s">
        <v>10</v>
      </c>
      <c r="C9" s="8" t="s">
        <v>48</v>
      </c>
      <c r="D9" s="11">
        <v>0</v>
      </c>
      <c r="E9" s="11">
        <v>0</v>
      </c>
      <c r="F9" s="2">
        <f>E9+D9</f>
        <v>0</v>
      </c>
      <c r="G9" t="s">
        <v>30</v>
      </c>
    </row>
    <row r="10" spans="2:7">
      <c r="B10" t="s">
        <v>11</v>
      </c>
      <c r="C10" s="8" t="s">
        <v>48</v>
      </c>
      <c r="D10" s="11">
        <v>0</v>
      </c>
      <c r="E10" s="11">
        <v>0</v>
      </c>
      <c r="F10" s="2">
        <f>E10+D10</f>
        <v>0</v>
      </c>
      <c r="G10" t="s">
        <v>30</v>
      </c>
    </row>
    <row r="11" spans="2:7">
      <c r="B11" t="s">
        <v>12</v>
      </c>
      <c r="C11" s="8" t="s">
        <v>48</v>
      </c>
      <c r="D11" s="11">
        <v>0</v>
      </c>
      <c r="E11" s="11">
        <v>0</v>
      </c>
      <c r="F11" s="2">
        <f>E11+D11</f>
        <v>0</v>
      </c>
      <c r="G11" t="s">
        <v>30</v>
      </c>
    </row>
    <row r="12" spans="2:7">
      <c r="B12" t="s">
        <v>13</v>
      </c>
      <c r="C12" s="8" t="s">
        <v>48</v>
      </c>
      <c r="D12" s="11">
        <v>0</v>
      </c>
      <c r="E12" s="11">
        <v>0</v>
      </c>
      <c r="F12" s="2">
        <f>E12+D12</f>
        <v>0</v>
      </c>
      <c r="G12" t="s">
        <v>30</v>
      </c>
    </row>
    <row r="13" spans="2:7">
      <c r="B13" t="s">
        <v>14</v>
      </c>
      <c r="C13" s="8" t="s">
        <v>48</v>
      </c>
      <c r="D13" s="11">
        <v>0</v>
      </c>
      <c r="E13" s="11">
        <v>0</v>
      </c>
      <c r="F13" s="2">
        <f>E13+D13</f>
        <v>0</v>
      </c>
      <c r="G13" t="s">
        <v>30</v>
      </c>
    </row>
    <row r="14" spans="2:7">
      <c r="C14" s="8"/>
      <c r="D14" s="11"/>
      <c r="E14" s="11"/>
      <c r="F14" s="2"/>
    </row>
    <row r="15" spans="2:7">
      <c r="C15" s="8"/>
      <c r="D15" s="11"/>
      <c r="E15" s="11"/>
      <c r="F15" s="2"/>
    </row>
    <row r="16" spans="2:7">
      <c r="C16" s="8"/>
      <c r="D16" s="11"/>
      <c r="E16" s="11"/>
      <c r="F16" s="2"/>
    </row>
    <row r="17" spans="3:6">
      <c r="C17" s="8"/>
      <c r="D17" s="11"/>
      <c r="E17" s="11"/>
      <c r="F17" s="2"/>
    </row>
    <row r="18" spans="3:6">
      <c r="C18" s="8"/>
      <c r="D18" s="11"/>
      <c r="E18" s="11"/>
      <c r="F18" s="2"/>
    </row>
    <row r="19" spans="3:6">
      <c r="C19" s="8"/>
      <c r="D19" s="11"/>
      <c r="E19" s="11"/>
      <c r="F19" s="2"/>
    </row>
    <row r="20" spans="3:6">
      <c r="C20" s="8"/>
      <c r="D20" s="11"/>
      <c r="E20" s="11"/>
      <c r="F20" s="2"/>
    </row>
    <row r="21" spans="3:6">
      <c r="C21" s="8"/>
      <c r="D21" s="11"/>
      <c r="E21" s="11"/>
      <c r="F21" s="2"/>
    </row>
    <row r="22" spans="3:6">
      <c r="C22" s="8"/>
      <c r="D22" s="11"/>
      <c r="E22" s="11"/>
      <c r="F22" s="2"/>
    </row>
    <row r="23" spans="3:6">
      <c r="C23" s="8"/>
      <c r="D23" s="11"/>
      <c r="E23" s="11"/>
      <c r="F23" s="2"/>
    </row>
    <row r="24" spans="3:6">
      <c r="C24" s="8"/>
      <c r="D24" s="11"/>
      <c r="E24" s="11"/>
      <c r="F24" s="2"/>
    </row>
    <row r="25" spans="3:6">
      <c r="C25" s="8"/>
      <c r="D25" s="11"/>
      <c r="E25" s="11"/>
      <c r="F25" s="2"/>
    </row>
    <row r="26" spans="3:6">
      <c r="C26" s="8"/>
      <c r="D26" s="11"/>
      <c r="E26" s="11"/>
      <c r="F26" s="2"/>
    </row>
    <row r="27" spans="3:6">
      <c r="C27" s="8"/>
      <c r="D27" s="11"/>
      <c r="E27" s="11"/>
      <c r="F27" s="2"/>
    </row>
    <row r="28" spans="3:6">
      <c r="C28" s="8"/>
      <c r="D28" s="11"/>
      <c r="E28" s="11"/>
      <c r="F28" s="2"/>
    </row>
    <row r="29" spans="3:6">
      <c r="C29" s="8"/>
      <c r="D29" s="11"/>
      <c r="E29" s="11"/>
      <c r="F29" s="2"/>
    </row>
    <row r="30" spans="3:6">
      <c r="C30" s="8"/>
      <c r="D30" s="11"/>
      <c r="E30" s="11"/>
      <c r="F30" s="2"/>
    </row>
    <row r="31" spans="3:6">
      <c r="C31" s="8"/>
      <c r="D31" s="11"/>
      <c r="E31" s="11"/>
      <c r="F31" s="2"/>
    </row>
    <row r="32" spans="3:6">
      <c r="C32" s="8"/>
      <c r="D32" s="11"/>
      <c r="E32" s="11"/>
      <c r="F32" s="2"/>
    </row>
    <row r="33" spans="3:6">
      <c r="C33" s="8"/>
      <c r="D33" s="11"/>
      <c r="E33" s="11"/>
      <c r="F33" s="2"/>
    </row>
    <row r="34" spans="3:6">
      <c r="C34" s="8"/>
      <c r="D34" s="11"/>
      <c r="E34" s="11"/>
      <c r="F34" s="2"/>
    </row>
    <row r="35" spans="3:6">
      <c r="C35" s="8"/>
      <c r="D35" s="11"/>
      <c r="E35" s="11"/>
      <c r="F35" s="2"/>
    </row>
    <row r="36" spans="3:6">
      <c r="C36" s="8"/>
      <c r="D36" s="11"/>
      <c r="E36" s="11"/>
      <c r="F36" s="2"/>
    </row>
    <row r="37" spans="3:6">
      <c r="C37" s="8"/>
      <c r="D37" s="11"/>
      <c r="E37" s="11"/>
      <c r="F37" s="2"/>
    </row>
    <row r="38" spans="3:6">
      <c r="C38" s="8"/>
      <c r="D38" s="11"/>
      <c r="E38" s="11"/>
      <c r="F38" s="2"/>
    </row>
    <row r="39" spans="3:6">
      <c r="C39" s="8"/>
      <c r="D39" s="11"/>
      <c r="E39" s="11"/>
      <c r="F39" s="2"/>
    </row>
    <row r="40" spans="3:6">
      <c r="C40" s="8"/>
      <c r="D40" s="11"/>
      <c r="E40" s="11"/>
      <c r="F40" s="2"/>
    </row>
    <row r="41" spans="3:6">
      <c r="C41" s="8"/>
      <c r="D41" s="11"/>
      <c r="E41" s="11"/>
      <c r="F41" s="2"/>
    </row>
    <row r="42" spans="3:6">
      <c r="C42" s="8"/>
      <c r="D42" s="11"/>
      <c r="E42" s="11"/>
      <c r="F42" s="2"/>
    </row>
    <row r="43" spans="3:6">
      <c r="C43" s="8"/>
      <c r="D43" s="11"/>
      <c r="E43" s="11"/>
      <c r="F43" s="2"/>
    </row>
    <row r="44" spans="3:6">
      <c r="C44" s="8"/>
      <c r="D44" s="11"/>
      <c r="E44" s="11"/>
      <c r="F44" s="2"/>
    </row>
    <row r="45" spans="3:6">
      <c r="C45" s="8"/>
      <c r="D45" s="11"/>
      <c r="E45" s="11"/>
      <c r="F45" s="2"/>
    </row>
    <row r="46" spans="3:6">
      <c r="C46" s="8"/>
      <c r="D46" s="11"/>
      <c r="E46" s="11"/>
      <c r="F46" s="2"/>
    </row>
    <row r="47" spans="3:6">
      <c r="C47" s="8"/>
      <c r="D47" s="11"/>
      <c r="E47" s="11"/>
      <c r="F47" s="2"/>
    </row>
    <row r="48" spans="3:6">
      <c r="C48" s="8"/>
      <c r="D48" s="11"/>
      <c r="E48" s="11"/>
      <c r="F48" s="2"/>
    </row>
    <row r="49" spans="3:6">
      <c r="C49" s="8"/>
      <c r="D49" s="11"/>
      <c r="E49" s="11"/>
      <c r="F49" s="2"/>
    </row>
    <row r="50" spans="3:6">
      <c r="C50" s="8"/>
      <c r="D50" s="11"/>
      <c r="E50" s="11"/>
      <c r="F50" s="2"/>
    </row>
    <row r="51" spans="3:6">
      <c r="C51" s="8"/>
      <c r="D51" s="11"/>
      <c r="E51" s="11"/>
      <c r="F51" s="2"/>
    </row>
    <row r="52" spans="3:6">
      <c r="C52" s="8"/>
      <c r="D52" s="11"/>
      <c r="E52" s="11"/>
      <c r="F52" s="2"/>
    </row>
    <row r="53" spans="3:6">
      <c r="C53" s="8"/>
      <c r="D53" s="11"/>
      <c r="E53" s="11"/>
      <c r="F53" s="2"/>
    </row>
    <row r="54" spans="3:6">
      <c r="C54" s="8"/>
      <c r="D54" s="11"/>
      <c r="E54" s="11"/>
      <c r="F54" s="2"/>
    </row>
    <row r="55" spans="3:6">
      <c r="C55" s="8"/>
      <c r="D55" s="11"/>
      <c r="E55" s="11"/>
      <c r="F55" s="2"/>
    </row>
    <row r="56" spans="3:6">
      <c r="C56" s="8"/>
      <c r="D56" s="11"/>
      <c r="E56" s="11"/>
      <c r="F56" s="2"/>
    </row>
    <row r="57" spans="3:6">
      <c r="C57" s="8"/>
      <c r="D57" s="11"/>
      <c r="E57" s="11"/>
      <c r="F57" s="2"/>
    </row>
    <row r="58" spans="3:6">
      <c r="C58" s="8"/>
      <c r="D58" s="11"/>
      <c r="E58" s="11"/>
      <c r="F58" s="2"/>
    </row>
    <row r="59" spans="3:6">
      <c r="C59" s="8"/>
      <c r="D59" s="11"/>
      <c r="E59" s="11"/>
      <c r="F59" s="2"/>
    </row>
    <row r="60" spans="3:6">
      <c r="C60" s="8"/>
      <c r="D60" s="11"/>
      <c r="E60" s="11"/>
      <c r="F60" s="2"/>
    </row>
    <row r="61" spans="3:6">
      <c r="C61" s="8"/>
      <c r="D61" s="11"/>
      <c r="E61" s="11"/>
      <c r="F61" s="2"/>
    </row>
    <row r="62" spans="3:6">
      <c r="C62" s="8"/>
      <c r="D62" s="11"/>
      <c r="E62" s="11"/>
      <c r="F62" s="2"/>
    </row>
    <row r="63" spans="3:6">
      <c r="C63" s="8"/>
      <c r="D63" s="11"/>
      <c r="E63" s="11"/>
      <c r="F63" s="2"/>
    </row>
    <row r="64" spans="3:6">
      <c r="C64" s="8"/>
      <c r="D64" s="11"/>
      <c r="E64" s="11"/>
      <c r="F64" s="2"/>
    </row>
    <row r="65" spans="3:6">
      <c r="C65" s="8"/>
      <c r="D65" s="11"/>
      <c r="E65" s="11"/>
      <c r="F65" s="2"/>
    </row>
    <row r="66" spans="3:6">
      <c r="C66" s="8"/>
      <c r="D66" s="11"/>
      <c r="E66" s="11"/>
      <c r="F66" s="2"/>
    </row>
    <row r="67" spans="3:6">
      <c r="C67" s="8"/>
      <c r="D67" s="11"/>
      <c r="E67" s="11"/>
      <c r="F67" s="2"/>
    </row>
    <row r="68" spans="3:6">
      <c r="C68" s="8"/>
      <c r="D68" s="11"/>
      <c r="E68" s="11"/>
      <c r="F68" s="2"/>
    </row>
    <row r="69" spans="3:6">
      <c r="C69" s="8"/>
      <c r="D69" s="11"/>
      <c r="E69" s="11"/>
      <c r="F69" s="2"/>
    </row>
    <row r="70" spans="3:6">
      <c r="C70" s="8"/>
      <c r="D70" s="11"/>
      <c r="E70" s="11"/>
      <c r="F70" s="2"/>
    </row>
    <row r="71" spans="3:6">
      <c r="C71" s="8"/>
      <c r="D71" s="11"/>
      <c r="E71" s="11"/>
      <c r="F71" s="2"/>
    </row>
    <row r="72" spans="3:6">
      <c r="C72" s="8"/>
      <c r="D72" s="11"/>
      <c r="E72" s="11"/>
      <c r="F72" s="2"/>
    </row>
    <row r="73" spans="3:6">
      <c r="C73" s="8"/>
      <c r="D73" s="11"/>
      <c r="E73" s="11"/>
      <c r="F73" s="2"/>
    </row>
    <row r="74" spans="3:6">
      <c r="C74" s="8"/>
      <c r="D74" s="11"/>
      <c r="E74" s="11"/>
      <c r="F74" s="2"/>
    </row>
    <row r="75" spans="3:6">
      <c r="C75" s="8"/>
      <c r="D75" s="11"/>
      <c r="E75" s="11"/>
      <c r="F75" s="2"/>
    </row>
    <row r="76" spans="3:6">
      <c r="C76" s="8"/>
      <c r="D76" s="11"/>
      <c r="E76" s="11"/>
      <c r="F76" s="2"/>
    </row>
    <row r="77" spans="3:6">
      <c r="C77" s="8"/>
      <c r="D77" s="11"/>
      <c r="E77" s="11"/>
      <c r="F77" s="2"/>
    </row>
    <row r="78" spans="3:6">
      <c r="C78" s="8"/>
      <c r="D78" s="11"/>
      <c r="E78" s="11"/>
      <c r="F78" s="2"/>
    </row>
    <row r="79" spans="3:6">
      <c r="C79" s="8"/>
      <c r="D79" s="11"/>
      <c r="E79" s="11"/>
      <c r="F79" s="2"/>
    </row>
    <row r="80" spans="3:6">
      <c r="C80" s="8"/>
      <c r="D80" s="11"/>
      <c r="E80" s="11"/>
      <c r="F80" s="2"/>
    </row>
    <row r="81" spans="3:6">
      <c r="C81" s="8"/>
      <c r="D81" s="11"/>
      <c r="E81" s="11"/>
      <c r="F81" s="2"/>
    </row>
    <row r="82" spans="3:6">
      <c r="C82" s="8"/>
      <c r="D82" s="11"/>
      <c r="E82" s="11"/>
      <c r="F82" s="2"/>
    </row>
    <row r="83" spans="3:6">
      <c r="C83" s="8"/>
      <c r="D83" s="11"/>
      <c r="E83" s="11"/>
      <c r="F83" s="2"/>
    </row>
    <row r="84" spans="3:6">
      <c r="C84" s="8"/>
      <c r="D84" s="11"/>
      <c r="E84" s="11"/>
      <c r="F84" s="2"/>
    </row>
    <row r="85" spans="3:6">
      <c r="C85" s="8"/>
      <c r="D85" s="11"/>
      <c r="E85" s="11"/>
      <c r="F85" s="2"/>
    </row>
    <row r="86" spans="3:6">
      <c r="C86" s="8"/>
      <c r="D86" s="11"/>
      <c r="E86" s="11"/>
      <c r="F86" s="2"/>
    </row>
    <row r="87" spans="3:6">
      <c r="C87" s="8"/>
      <c r="D87" s="11"/>
      <c r="E87" s="11"/>
      <c r="F87" s="2"/>
    </row>
    <row r="88" spans="3:6">
      <c r="C88" s="8"/>
      <c r="D88" s="11"/>
      <c r="E88" s="11"/>
      <c r="F88" s="2"/>
    </row>
    <row r="89" spans="3:6">
      <c r="C89" s="8"/>
      <c r="D89" s="11"/>
      <c r="E89" s="11"/>
      <c r="F89" s="2"/>
    </row>
    <row r="90" spans="3:6">
      <c r="C90" s="8"/>
      <c r="D90" s="11"/>
      <c r="E90" s="11"/>
      <c r="F90" s="2"/>
    </row>
    <row r="91" spans="3:6">
      <c r="C91" s="8"/>
      <c r="D91" s="11"/>
      <c r="E91" s="11"/>
      <c r="F91" s="2"/>
    </row>
    <row r="92" spans="3:6">
      <c r="C92" s="8"/>
      <c r="D92" s="11"/>
      <c r="E92" s="11"/>
      <c r="F92" s="2"/>
    </row>
    <row r="93" spans="3:6">
      <c r="C93" s="8"/>
      <c r="D93" s="11"/>
      <c r="E93" s="11"/>
      <c r="F93" s="2"/>
    </row>
    <row r="94" spans="3:6">
      <c r="C94" s="8"/>
      <c r="D94" s="11"/>
      <c r="E94" s="11"/>
      <c r="F94" s="2"/>
    </row>
    <row r="95" spans="3:6">
      <c r="C95" s="8"/>
      <c r="D95" s="11"/>
      <c r="E95" s="11"/>
      <c r="F95" s="2"/>
    </row>
    <row r="96" spans="3:6">
      <c r="C96" s="8"/>
      <c r="D96" s="11"/>
      <c r="E96" s="11"/>
      <c r="F96" s="2"/>
    </row>
    <row r="97" spans="3:6">
      <c r="C97" s="8"/>
      <c r="D97" s="11"/>
      <c r="E97" s="11"/>
      <c r="F97" s="2"/>
    </row>
    <row r="98" spans="3:6">
      <c r="C98" s="8"/>
      <c r="D98" s="11"/>
      <c r="E98" s="11"/>
      <c r="F98" s="2"/>
    </row>
    <row r="99" spans="3:6">
      <c r="C99" s="8"/>
      <c r="D99" s="11"/>
      <c r="E99" s="11"/>
      <c r="F99" s="2"/>
    </row>
    <row r="100" spans="3:6">
      <c r="C100" s="8"/>
      <c r="D100" s="11"/>
      <c r="E100" s="11"/>
      <c r="F100" s="2"/>
    </row>
    <row r="101" spans="3:6">
      <c r="C101" s="8"/>
      <c r="D101" s="11"/>
      <c r="E101" s="11"/>
      <c r="F101" s="2"/>
    </row>
    <row r="102" spans="3:6">
      <c r="C102" s="8"/>
      <c r="D102" s="11"/>
      <c r="E102" s="11"/>
      <c r="F102" s="2"/>
    </row>
    <row r="103" spans="3:6">
      <c r="C103" s="8"/>
      <c r="D103" s="11"/>
      <c r="E103" s="11"/>
      <c r="F103" s="2"/>
    </row>
    <row r="104" spans="3:6">
      <c r="C104" s="8"/>
      <c r="D104" s="11"/>
      <c r="E104" s="11"/>
      <c r="F104" s="2"/>
    </row>
    <row r="105" spans="3:6">
      <c r="C105" s="8"/>
      <c r="D105" s="11"/>
      <c r="E105" s="11"/>
      <c r="F105" s="2"/>
    </row>
    <row r="106" spans="3:6">
      <c r="C106" s="8"/>
      <c r="D106" s="11"/>
      <c r="E106" s="11"/>
      <c r="F106" s="2"/>
    </row>
    <row r="107" spans="3:6">
      <c r="C107" s="8"/>
      <c r="D107" s="11"/>
      <c r="E107" s="11"/>
      <c r="F107" s="2"/>
    </row>
    <row r="108" spans="3:6">
      <c r="C108" s="8"/>
      <c r="D108" s="11"/>
      <c r="E108" s="11"/>
      <c r="F108" s="2"/>
    </row>
    <row r="109" spans="3:6">
      <c r="C109" s="8"/>
      <c r="D109" s="11"/>
      <c r="E109" s="11"/>
      <c r="F109" s="2"/>
    </row>
    <row r="110" spans="3:6">
      <c r="C110" s="8"/>
      <c r="D110" s="11"/>
      <c r="E110" s="11"/>
      <c r="F110" s="2"/>
    </row>
    <row r="111" spans="3:6">
      <c r="C111" s="8"/>
      <c r="D111" s="11"/>
      <c r="E111" s="11"/>
      <c r="F111" s="2"/>
    </row>
    <row r="112" spans="3:6">
      <c r="C112" s="8"/>
      <c r="D112" s="11"/>
      <c r="E112" s="11"/>
      <c r="F112" s="2"/>
    </row>
    <row r="113" spans="3:6">
      <c r="C113" s="8"/>
      <c r="D113" s="11"/>
      <c r="E113" s="11"/>
      <c r="F113" s="2"/>
    </row>
    <row r="114" spans="3:6">
      <c r="C114" s="8"/>
      <c r="D114" s="11"/>
      <c r="E114" s="11"/>
      <c r="F114" s="2"/>
    </row>
    <row r="115" spans="3:6">
      <c r="C115" s="8"/>
      <c r="D115" s="11"/>
      <c r="E115" s="11"/>
      <c r="F115" s="2"/>
    </row>
    <row r="116" spans="3:6">
      <c r="C116" s="8"/>
      <c r="D116" s="11"/>
      <c r="E116" s="11"/>
      <c r="F116" s="2"/>
    </row>
    <row r="117" spans="3:6">
      <c r="C117" s="8"/>
      <c r="D117" s="11"/>
      <c r="E117" s="11"/>
      <c r="F117" s="2"/>
    </row>
    <row r="118" spans="3:6">
      <c r="C118" s="8"/>
      <c r="D118" s="11"/>
      <c r="E118" s="11"/>
      <c r="F118" s="2"/>
    </row>
    <row r="119" spans="3:6">
      <c r="C119" s="8"/>
      <c r="D119" s="11"/>
      <c r="E119" s="11"/>
      <c r="F119" s="2"/>
    </row>
    <row r="120" spans="3:6">
      <c r="C120" s="8"/>
      <c r="D120" s="11"/>
      <c r="E120" s="11"/>
      <c r="F120" s="2"/>
    </row>
    <row r="121" spans="3:6">
      <c r="C121" s="8"/>
      <c r="D121" s="11"/>
      <c r="E121" s="11"/>
      <c r="F121" s="2"/>
    </row>
    <row r="122" spans="3:6">
      <c r="C122" s="8"/>
      <c r="D122" s="11"/>
      <c r="E122" s="11"/>
      <c r="F122" s="2"/>
    </row>
    <row r="123" spans="3:6">
      <c r="C123" s="8"/>
      <c r="D123" s="11"/>
      <c r="E123" s="11"/>
      <c r="F123" s="2"/>
    </row>
    <row r="124" spans="3:6">
      <c r="C124" s="8"/>
      <c r="D124" s="11"/>
      <c r="E124" s="11"/>
      <c r="F124" s="2"/>
    </row>
    <row r="125" spans="3:6">
      <c r="C125" s="8"/>
      <c r="D125" s="11"/>
      <c r="E125" s="11"/>
      <c r="F125" s="2"/>
    </row>
    <row r="126" spans="3:6">
      <c r="C126" s="8"/>
      <c r="D126" s="11"/>
      <c r="E126" s="11"/>
      <c r="F126" s="2"/>
    </row>
    <row r="127" spans="3:6">
      <c r="C127" s="8"/>
      <c r="D127" s="11"/>
      <c r="E127" s="11"/>
      <c r="F127" s="2"/>
    </row>
    <row r="128" spans="3:6">
      <c r="C128" s="8"/>
      <c r="D128" s="11"/>
      <c r="E128" s="11"/>
      <c r="F128" s="2"/>
    </row>
    <row r="129" spans="3:6">
      <c r="C129" s="8"/>
      <c r="D129" s="11"/>
      <c r="E129" s="11"/>
      <c r="F129" s="2"/>
    </row>
    <row r="130" spans="3:6">
      <c r="C130" s="8"/>
      <c r="D130" s="11"/>
      <c r="E130" s="11"/>
      <c r="F130" s="2"/>
    </row>
    <row r="131" spans="3:6">
      <c r="C131" s="8"/>
      <c r="D131" s="11"/>
      <c r="E131" s="11"/>
      <c r="F131" s="2"/>
    </row>
    <row r="132" spans="3:6">
      <c r="C132" s="8"/>
      <c r="D132" s="11"/>
      <c r="E132" s="11"/>
      <c r="F132" s="2"/>
    </row>
    <row r="133" spans="3:6">
      <c r="C133" s="8"/>
      <c r="D133" s="11"/>
      <c r="E133" s="11"/>
      <c r="F133" s="2"/>
    </row>
    <row r="134" spans="3:6">
      <c r="C134" s="8"/>
      <c r="D134" s="11"/>
      <c r="E134" s="11"/>
      <c r="F134" s="2"/>
    </row>
    <row r="135" spans="3:6">
      <c r="C135" s="8"/>
      <c r="D135" s="11"/>
      <c r="E135" s="11"/>
      <c r="F135" s="2"/>
    </row>
    <row r="136" spans="3:6">
      <c r="C136" s="8"/>
      <c r="D136" s="11"/>
      <c r="E136" s="11"/>
      <c r="F136" s="2"/>
    </row>
    <row r="137" spans="3:6">
      <c r="C137" s="8"/>
      <c r="D137" s="11"/>
      <c r="E137" s="11"/>
      <c r="F137" s="2"/>
    </row>
    <row r="138" spans="3:6">
      <c r="C138" s="8"/>
      <c r="D138" s="11"/>
      <c r="E138" s="11"/>
      <c r="F138" s="2"/>
    </row>
    <row r="139" spans="3:6">
      <c r="C139" s="8"/>
      <c r="D139" s="11"/>
      <c r="E139" s="11"/>
      <c r="F139" s="2"/>
    </row>
    <row r="140" spans="3:6">
      <c r="C140" s="8"/>
      <c r="D140" s="11"/>
      <c r="E140" s="11"/>
      <c r="F140" s="2"/>
    </row>
    <row r="141" spans="3:6">
      <c r="C141" s="8"/>
      <c r="D141" s="11"/>
      <c r="E141" s="11"/>
      <c r="F141" s="2"/>
    </row>
    <row r="142" spans="3:6">
      <c r="C142" s="8"/>
      <c r="D142" s="11"/>
      <c r="E142" s="11"/>
      <c r="F142" s="2"/>
    </row>
    <row r="143" spans="3:6">
      <c r="C143" s="8"/>
      <c r="D143" s="11"/>
      <c r="E143" s="11"/>
      <c r="F143" s="2"/>
    </row>
    <row r="144" spans="3:6">
      <c r="C144" s="8"/>
      <c r="D144" s="11"/>
      <c r="E144" s="11"/>
      <c r="F144" s="2"/>
    </row>
    <row r="145" spans="3:6">
      <c r="C145" s="8"/>
      <c r="D145" s="11"/>
      <c r="E145" s="11"/>
      <c r="F145" s="2"/>
    </row>
  </sheetData>
  <autoFilter ref="B1:G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B1:D145"/>
  <sheetViews>
    <sheetView workbookViewId="0">
      <selection activeCell="K5" sqref="K5"/>
    </sheetView>
  </sheetViews>
  <sheetFormatPr defaultRowHeight="15"/>
  <cols>
    <col min="2" max="4" width="15.7109375" customWidth="1"/>
  </cols>
  <sheetData>
    <row r="1" spans="2:4" ht="30" customHeight="1">
      <c r="B1" s="4" t="s">
        <v>0</v>
      </c>
      <c r="C1" s="4" t="s">
        <v>46</v>
      </c>
      <c r="D1" s="4" t="s">
        <v>24</v>
      </c>
    </row>
    <row r="2" spans="2:4">
      <c r="B2" t="s">
        <v>3</v>
      </c>
      <c r="C2" s="8" t="s">
        <v>42</v>
      </c>
      <c r="D2" s="6">
        <f>SUM('Prod - Shift A'!F2,'Prod - Shift B'!F2,'Prod - Shift C'!F2)</f>
        <v>409.86363636363632</v>
      </c>
    </row>
    <row r="3" spans="2:4">
      <c r="B3" t="s">
        <v>4</v>
      </c>
      <c r="C3" s="8" t="s">
        <v>42</v>
      </c>
      <c r="D3" s="6">
        <f>SUM('Prod - Shift A'!F3,'Prod - Shift B'!F3,'Prod - Shift C'!F3)</f>
        <v>1420.9536363636362</v>
      </c>
    </row>
    <row r="4" spans="2:4">
      <c r="B4" t="s">
        <v>5</v>
      </c>
      <c r="C4" s="8" t="s">
        <v>42</v>
      </c>
      <c r="D4" s="6">
        <f>SUM('Prod - Shift A'!F4,'Prod - Shift B'!F4,'Prod - Shift C'!F4)</f>
        <v>1292.6909090909089</v>
      </c>
    </row>
    <row r="5" spans="2:4">
      <c r="B5" t="s">
        <v>6</v>
      </c>
      <c r="C5" s="8" t="s">
        <v>42</v>
      </c>
      <c r="D5" s="6">
        <f>SUM('Prod - Shift A'!F5,'Prod - Shift B'!F5,'Prod - Shift C'!F5)</f>
        <v>1345.5663636363638</v>
      </c>
    </row>
    <row r="6" spans="2:4">
      <c r="B6" t="s">
        <v>7</v>
      </c>
      <c r="C6" s="8" t="s">
        <v>42</v>
      </c>
      <c r="D6" s="6">
        <f>SUM('Prod - Shift A'!F6,'Prod - Shift B'!F6,'Prod - Shift C'!F6)</f>
        <v>1300.6463636363637</v>
      </c>
    </row>
    <row r="7" spans="2:4">
      <c r="B7" t="s">
        <v>8</v>
      </c>
      <c r="C7" s="8" t="s">
        <v>42</v>
      </c>
      <c r="D7" s="6">
        <f>SUM('Prod - Shift A'!F7,'Prod - Shift B'!F7,'Prod - Shift C'!F7)</f>
        <v>1167.3190909090908</v>
      </c>
    </row>
    <row r="8" spans="2:4">
      <c r="B8" t="s">
        <v>9</v>
      </c>
      <c r="C8" s="8" t="s">
        <v>42</v>
      </c>
      <c r="D8" s="6">
        <f>SUM('Prod - Shift A'!F8,'Prod - Shift B'!F8,'Prod - Shift C'!F8)</f>
        <v>501.05</v>
      </c>
    </row>
    <row r="9" spans="2:4">
      <c r="B9" t="s">
        <v>10</v>
      </c>
      <c r="C9" s="8" t="s">
        <v>42</v>
      </c>
      <c r="D9" s="6">
        <f>SUM('Prod - Shift A'!F9,'Prod - Shift B'!F9,'Prod - Shift C'!F9)</f>
        <v>313.25</v>
      </c>
    </row>
    <row r="10" spans="2:4">
      <c r="B10" t="s">
        <v>11</v>
      </c>
      <c r="C10" s="8" t="s">
        <v>42</v>
      </c>
      <c r="D10" s="6">
        <f>SUM('Prod - Shift A'!F10,'Prod - Shift B'!F10,'Prod - Shift C'!F10)</f>
        <v>0</v>
      </c>
    </row>
    <row r="11" spans="2:4">
      <c r="B11" t="s">
        <v>12</v>
      </c>
      <c r="C11" s="8" t="s">
        <v>42</v>
      </c>
      <c r="D11" s="6">
        <f>SUM('Prod - Shift A'!F11,'Prod - Shift B'!F11,'Prod - Shift C'!F11)</f>
        <v>0</v>
      </c>
    </row>
    <row r="12" spans="2:4">
      <c r="B12" t="s">
        <v>13</v>
      </c>
      <c r="C12" s="8" t="s">
        <v>42</v>
      </c>
      <c r="D12" s="6">
        <f>SUM('Prod - Shift A'!F12,'Prod - Shift B'!F12,'Prod - Shift C'!F12)</f>
        <v>0</v>
      </c>
    </row>
    <row r="13" spans="2:4">
      <c r="B13" t="s">
        <v>14</v>
      </c>
      <c r="C13" s="8" t="s">
        <v>42</v>
      </c>
      <c r="D13" s="6">
        <f>SUM('Prod - Shift A'!F13,'Prod - Shift B'!F13,'Prod - Shift C'!F13)</f>
        <v>0</v>
      </c>
    </row>
    <row r="14" spans="2:4">
      <c r="B14" t="s">
        <v>3</v>
      </c>
      <c r="C14" s="8" t="s">
        <v>41</v>
      </c>
      <c r="D14" s="6">
        <f>SUM('Prod - Shift A'!F14,'Prod - Shift B'!F14,'Prod - Shift C'!F14)</f>
        <v>402.64</v>
      </c>
    </row>
    <row r="15" spans="2:4">
      <c r="B15" t="s">
        <v>4</v>
      </c>
      <c r="C15" s="8" t="s">
        <v>41</v>
      </c>
      <c r="D15" s="6">
        <f>SUM('Prod - Shift A'!F15,'Prod - Shift B'!F15,'Prod - Shift C'!F15)</f>
        <v>450.48899999999998</v>
      </c>
    </row>
    <row r="16" spans="2:4">
      <c r="B16" t="s">
        <v>5</v>
      </c>
      <c r="C16" s="8" t="s">
        <v>41</v>
      </c>
      <c r="D16" s="6">
        <f>SUM('Prod - Shift A'!F16,'Prod - Shift B'!F16,'Prod - Shift C'!F16)</f>
        <v>687.173</v>
      </c>
    </row>
    <row r="17" spans="2:4">
      <c r="B17" t="s">
        <v>6</v>
      </c>
      <c r="C17" s="8" t="s">
        <v>41</v>
      </c>
      <c r="D17" s="6">
        <f>SUM('Prod - Shift A'!F17,'Prod - Shift B'!F17,'Prod - Shift C'!F17)</f>
        <v>530.18000000000006</v>
      </c>
    </row>
    <row r="18" spans="2:4">
      <c r="B18" t="s">
        <v>7</v>
      </c>
      <c r="C18" s="8" t="s">
        <v>41</v>
      </c>
      <c r="D18" s="6">
        <f>SUM('Prod - Shift A'!F18,'Prod - Shift B'!F18,'Prod - Shift C'!F18)</f>
        <v>738.57500000000005</v>
      </c>
    </row>
    <row r="19" spans="2:4">
      <c r="B19" t="s">
        <v>8</v>
      </c>
      <c r="C19" s="8" t="s">
        <v>41</v>
      </c>
      <c r="D19" s="6">
        <f>SUM('Prod - Shift A'!F19,'Prod - Shift B'!F19,'Prod - Shift C'!F19)</f>
        <v>775.11999999999989</v>
      </c>
    </row>
    <row r="20" spans="2:4">
      <c r="B20" t="s">
        <v>9</v>
      </c>
      <c r="C20" s="8" t="s">
        <v>41</v>
      </c>
      <c r="D20" s="6">
        <f>SUM('Prod - Shift A'!F20,'Prod - Shift B'!F20,'Prod - Shift C'!F20)</f>
        <v>362.88</v>
      </c>
    </row>
    <row r="21" spans="2:4">
      <c r="B21" t="s">
        <v>10</v>
      </c>
      <c r="C21" s="8" t="s">
        <v>41</v>
      </c>
      <c r="D21" s="6">
        <f>SUM('Prod - Shift A'!F21,'Prod - Shift B'!F21,'Prod - Shift C'!F21)</f>
        <v>247.02000000000004</v>
      </c>
    </row>
    <row r="22" spans="2:4">
      <c r="B22" t="s">
        <v>11</v>
      </c>
      <c r="C22" s="8" t="s">
        <v>41</v>
      </c>
      <c r="D22" s="6">
        <f>SUM('Prod - Shift A'!F22,'Prod - Shift B'!F22,'Prod - Shift C'!F22)</f>
        <v>0</v>
      </c>
    </row>
    <row r="23" spans="2:4">
      <c r="B23" t="s">
        <v>12</v>
      </c>
      <c r="C23" s="8" t="s">
        <v>41</v>
      </c>
      <c r="D23" s="6">
        <f>SUM('Prod - Shift A'!F23,'Prod - Shift B'!F23,'Prod - Shift C'!F23)</f>
        <v>0</v>
      </c>
    </row>
    <row r="24" spans="2:4">
      <c r="B24" t="s">
        <v>13</v>
      </c>
      <c r="C24" s="8" t="s">
        <v>41</v>
      </c>
      <c r="D24" s="6">
        <f>SUM('Prod - Shift A'!F24,'Prod - Shift B'!F24,'Prod - Shift C'!F24)</f>
        <v>0</v>
      </c>
    </row>
    <row r="25" spans="2:4">
      <c r="B25" t="s">
        <v>14</v>
      </c>
      <c r="C25" s="8" t="s">
        <v>41</v>
      </c>
      <c r="D25" s="6">
        <f>SUM('Prod - Shift A'!F25,'Prod - Shift B'!F25,'Prod - Shift C'!F25)</f>
        <v>0</v>
      </c>
    </row>
    <row r="26" spans="2:4">
      <c r="B26" t="s">
        <v>3</v>
      </c>
      <c r="C26" s="8" t="s">
        <v>40</v>
      </c>
      <c r="D26" s="6">
        <f>SUM('Prod - Shift A'!F26,'Prod - Shift B'!F26,'Prod - Shift C'!F26)</f>
        <v>346.44586585599995</v>
      </c>
    </row>
    <row r="27" spans="2:4">
      <c r="B27" t="s">
        <v>4</v>
      </c>
      <c r="C27" s="8" t="s">
        <v>40</v>
      </c>
      <c r="D27" s="6">
        <f>SUM('Prod - Shift A'!F27,'Prod - Shift B'!F27,'Prod - Shift C'!F27)</f>
        <v>621.56079417600006</v>
      </c>
    </row>
    <row r="28" spans="2:4">
      <c r="B28" t="s">
        <v>5</v>
      </c>
      <c r="C28" s="8" t="s">
        <v>40</v>
      </c>
      <c r="D28" s="6">
        <f>SUM('Prod - Shift A'!F28,'Prod - Shift B'!F28,'Prod - Shift C'!F28)</f>
        <v>457.70833766399994</v>
      </c>
    </row>
    <row r="29" spans="2:4">
      <c r="B29" t="s">
        <v>6</v>
      </c>
      <c r="C29" s="8" t="s">
        <v>40</v>
      </c>
      <c r="D29" s="6">
        <f>SUM('Prod - Shift A'!F29,'Prod - Shift B'!F29,'Prod - Shift C'!F29)</f>
        <v>386.29087456000002</v>
      </c>
    </row>
    <row r="30" spans="2:4">
      <c r="B30" t="s">
        <v>7</v>
      </c>
      <c r="C30" s="8" t="s">
        <v>40</v>
      </c>
      <c r="D30" s="6">
        <f>SUM('Prod - Shift A'!F30,'Prod - Shift B'!F30,'Prod - Shift C'!F30)</f>
        <v>369.56878867199998</v>
      </c>
    </row>
    <row r="31" spans="2:4">
      <c r="B31" t="s">
        <v>8</v>
      </c>
      <c r="C31" s="8" t="s">
        <v>40</v>
      </c>
      <c r="D31" s="6">
        <f>SUM('Prod - Shift A'!F31,'Prod - Shift B'!F31,'Prod - Shift C'!F31)</f>
        <v>281.76205126399998</v>
      </c>
    </row>
    <row r="32" spans="2:4">
      <c r="B32" t="s">
        <v>9</v>
      </c>
      <c r="C32" s="8" t="s">
        <v>40</v>
      </c>
      <c r="D32" s="6">
        <f>SUM('Prod - Shift A'!F32,'Prod - Shift B'!F32,'Prod - Shift C'!F32)</f>
        <v>199.291256288</v>
      </c>
    </row>
    <row r="33" spans="2:4">
      <c r="B33" t="s">
        <v>10</v>
      </c>
      <c r="C33" s="8" t="s">
        <v>40</v>
      </c>
      <c r="D33" s="6">
        <f>SUM('Prod - Shift A'!F33,'Prod - Shift B'!F33,'Prod - Shift C'!F33)</f>
        <v>128.43493536</v>
      </c>
    </row>
    <row r="34" spans="2:4">
      <c r="B34" t="s">
        <v>11</v>
      </c>
      <c r="C34" s="8" t="s">
        <v>40</v>
      </c>
      <c r="D34" s="6">
        <f>SUM('Prod - Shift A'!F34,'Prod - Shift B'!F34,'Prod - Shift C'!F34)</f>
        <v>0</v>
      </c>
    </row>
    <row r="35" spans="2:4">
      <c r="B35" t="s">
        <v>12</v>
      </c>
      <c r="C35" s="8" t="s">
        <v>40</v>
      </c>
      <c r="D35" s="6">
        <f>SUM('Prod - Shift A'!F35,'Prod - Shift B'!F35,'Prod - Shift C'!F35)</f>
        <v>0</v>
      </c>
    </row>
    <row r="36" spans="2:4">
      <c r="B36" t="s">
        <v>13</v>
      </c>
      <c r="C36" s="8" t="s">
        <v>40</v>
      </c>
      <c r="D36" s="6">
        <f>SUM('Prod - Shift A'!F36,'Prod - Shift B'!F36,'Prod - Shift C'!F36)</f>
        <v>0</v>
      </c>
    </row>
    <row r="37" spans="2:4">
      <c r="B37" t="s">
        <v>14</v>
      </c>
      <c r="C37" s="8" t="s">
        <v>40</v>
      </c>
      <c r="D37" s="6">
        <f>SUM('Prod - Shift A'!F37,'Prod - Shift B'!F37,'Prod - Shift C'!F37)</f>
        <v>0</v>
      </c>
    </row>
    <row r="38" spans="2:4">
      <c r="B38" t="s">
        <v>3</v>
      </c>
      <c r="C38" s="8" t="s">
        <v>39</v>
      </c>
      <c r="D38" s="6">
        <f>SUM('Prod - Shift A'!F38,'Prod - Shift B'!F38,'Prod - Shift C'!F38)</f>
        <v>580.7465536640002</v>
      </c>
    </row>
    <row r="39" spans="2:4">
      <c r="B39" t="s">
        <v>4</v>
      </c>
      <c r="C39" s="8" t="s">
        <v>39</v>
      </c>
      <c r="D39" s="6">
        <f>SUM('Prod - Shift A'!F39,'Prod - Shift B'!F39,'Prod - Shift C'!F39)</f>
        <v>376.19145587200001</v>
      </c>
    </row>
    <row r="40" spans="2:4">
      <c r="B40" t="s">
        <v>5</v>
      </c>
      <c r="C40" s="8" t="s">
        <v>39</v>
      </c>
      <c r="D40" s="6">
        <f>SUM('Prod - Shift A'!F40,'Prod - Shift B'!F40,'Prod - Shift C'!F40)</f>
        <v>849.61096446399995</v>
      </c>
    </row>
    <row r="41" spans="2:4">
      <c r="B41" t="s">
        <v>6</v>
      </c>
      <c r="C41" s="8" t="s">
        <v>39</v>
      </c>
      <c r="D41" s="6">
        <f>SUM('Prod - Shift A'!F41,'Prod - Shift B'!F41,'Prod - Shift C'!F41)</f>
        <v>356.49663542400003</v>
      </c>
    </row>
    <row r="42" spans="2:4">
      <c r="B42" t="s">
        <v>7</v>
      </c>
      <c r="C42" s="8" t="s">
        <v>39</v>
      </c>
      <c r="D42" s="6">
        <f>SUM('Prod - Shift A'!F42,'Prod - Shift B'!F42,'Prod - Shift C'!F42)</f>
        <v>255.233432384</v>
      </c>
    </row>
    <row r="43" spans="2:4">
      <c r="B43" t="s">
        <v>8</v>
      </c>
      <c r="C43" s="8" t="s">
        <v>39</v>
      </c>
      <c r="D43" s="6">
        <f>SUM('Prod - Shift A'!F43,'Prod - Shift B'!F43,'Prod - Shift C'!F43)</f>
        <v>42.096765312000002</v>
      </c>
    </row>
    <row r="44" spans="2:4">
      <c r="B44" t="s">
        <v>9</v>
      </c>
      <c r="C44" s="8" t="s">
        <v>39</v>
      </c>
      <c r="D44" s="6">
        <f>SUM('Prod - Shift A'!F44,'Prod - Shift B'!F44,'Prod - Shift C'!F44)</f>
        <v>0</v>
      </c>
    </row>
    <row r="45" spans="2:4">
      <c r="B45" t="s">
        <v>10</v>
      </c>
      <c r="C45" s="8" t="s">
        <v>39</v>
      </c>
      <c r="D45" s="6">
        <f>SUM('Prod - Shift A'!F45,'Prod - Shift B'!F45,'Prod - Shift C'!F45)</f>
        <v>125.231266944</v>
      </c>
    </row>
    <row r="46" spans="2:4">
      <c r="B46" t="s">
        <v>11</v>
      </c>
      <c r="C46" s="8" t="s">
        <v>39</v>
      </c>
      <c r="D46" s="6">
        <f>SUM('Prod - Shift A'!F46,'Prod - Shift B'!F46,'Prod - Shift C'!F46)</f>
        <v>0</v>
      </c>
    </row>
    <row r="47" spans="2:4">
      <c r="B47" t="s">
        <v>12</v>
      </c>
      <c r="C47" s="8" t="s">
        <v>39</v>
      </c>
      <c r="D47" s="6">
        <f>SUM('Prod - Shift A'!F47,'Prod - Shift B'!F47,'Prod - Shift C'!F47)</f>
        <v>0</v>
      </c>
    </row>
    <row r="48" spans="2:4">
      <c r="B48" t="s">
        <v>13</v>
      </c>
      <c r="C48" s="8" t="s">
        <v>39</v>
      </c>
      <c r="D48" s="6">
        <f>SUM('Prod - Shift A'!F48,'Prod - Shift B'!F48,'Prod - Shift C'!F48)</f>
        <v>0</v>
      </c>
    </row>
    <row r="49" spans="2:4">
      <c r="B49" t="s">
        <v>14</v>
      </c>
      <c r="C49" s="8" t="s">
        <v>39</v>
      </c>
      <c r="D49" s="6">
        <f>SUM('Prod - Shift A'!F49,'Prod - Shift B'!F49,'Prod - Shift C'!F49)</f>
        <v>0</v>
      </c>
    </row>
    <row r="50" spans="2:4">
      <c r="B50" t="s">
        <v>3</v>
      </c>
      <c r="C50" s="8" t="s">
        <v>38</v>
      </c>
      <c r="D50" s="6">
        <f>SUM('Prod - Shift A'!F50,'Prod - Shift B'!F50,'Prod - Shift C'!F50)</f>
        <v>0</v>
      </c>
    </row>
    <row r="51" spans="2:4">
      <c r="B51" t="s">
        <v>4</v>
      </c>
      <c r="C51" s="8" t="s">
        <v>38</v>
      </c>
      <c r="D51" s="6">
        <f>SUM('Prod - Shift A'!F51,'Prod - Shift B'!F51,'Prod - Shift C'!F51)</f>
        <v>0</v>
      </c>
    </row>
    <row r="52" spans="2:4">
      <c r="B52" t="s">
        <v>5</v>
      </c>
      <c r="C52" s="8" t="s">
        <v>38</v>
      </c>
      <c r="D52" s="6">
        <f>SUM('Prod - Shift A'!F52,'Prod - Shift B'!F52,'Prod - Shift C'!F52)</f>
        <v>19.271999999999998</v>
      </c>
    </row>
    <row r="53" spans="2:4">
      <c r="B53" t="s">
        <v>6</v>
      </c>
      <c r="C53" s="8" t="s">
        <v>38</v>
      </c>
      <c r="D53" s="6">
        <f>SUM('Prod - Shift A'!F53,'Prod - Shift B'!F53,'Prod - Shift C'!F53)</f>
        <v>20.544</v>
      </c>
    </row>
    <row r="54" spans="2:4">
      <c r="B54" t="s">
        <v>7</v>
      </c>
      <c r="C54" s="8" t="s">
        <v>38</v>
      </c>
      <c r="D54" s="6">
        <f>SUM('Prod - Shift A'!F54,'Prod - Shift B'!F54,'Prod - Shift C'!F54)</f>
        <v>32.938960000000002</v>
      </c>
    </row>
    <row r="55" spans="2:4">
      <c r="B55" t="s">
        <v>8</v>
      </c>
      <c r="C55" s="8" t="s">
        <v>38</v>
      </c>
      <c r="D55" s="6">
        <f>SUM('Prod - Shift A'!F55,'Prod - Shift B'!F55,'Prod - Shift C'!F55)</f>
        <v>21.927</v>
      </c>
    </row>
    <row r="56" spans="2:4">
      <c r="B56" t="s">
        <v>9</v>
      </c>
      <c r="C56" s="8" t="s">
        <v>38</v>
      </c>
      <c r="D56" s="6">
        <f>SUM('Prod - Shift A'!F56,'Prod - Shift B'!F56,'Prod - Shift C'!F56)</f>
        <v>36.401000000000003</v>
      </c>
    </row>
    <row r="57" spans="2:4">
      <c r="B57" t="s">
        <v>10</v>
      </c>
      <c r="C57" s="8" t="s">
        <v>38</v>
      </c>
      <c r="D57" s="6">
        <f>SUM('Prod - Shift A'!F57,'Prod - Shift B'!F57,'Prod - Shift C'!F57)</f>
        <v>17.289000000000001</v>
      </c>
    </row>
    <row r="58" spans="2:4">
      <c r="B58" t="s">
        <v>11</v>
      </c>
      <c r="C58" s="8" t="s">
        <v>38</v>
      </c>
      <c r="D58" s="6">
        <f>SUM('Prod - Shift A'!F58,'Prod - Shift B'!F58,'Prod - Shift C'!F58)</f>
        <v>0</v>
      </c>
    </row>
    <row r="59" spans="2:4">
      <c r="B59" t="s">
        <v>12</v>
      </c>
      <c r="C59" s="8" t="s">
        <v>38</v>
      </c>
      <c r="D59" s="6">
        <f>SUM('Prod - Shift A'!F59,'Prod - Shift B'!F59,'Prod - Shift C'!F59)</f>
        <v>0</v>
      </c>
    </row>
    <row r="60" spans="2:4">
      <c r="B60" t="s">
        <v>13</v>
      </c>
      <c r="C60" s="8" t="s">
        <v>38</v>
      </c>
      <c r="D60" s="6">
        <f>SUM('Prod - Shift A'!F60,'Prod - Shift B'!F60,'Prod - Shift C'!F60)</f>
        <v>0</v>
      </c>
    </row>
    <row r="61" spans="2:4">
      <c r="B61" t="s">
        <v>14</v>
      </c>
      <c r="C61" s="8" t="s">
        <v>38</v>
      </c>
      <c r="D61" s="6">
        <f>SUM('Prod - Shift A'!F61,'Prod - Shift B'!F61,'Prod - Shift C'!F61)</f>
        <v>0</v>
      </c>
    </row>
    <row r="62" spans="2:4">
      <c r="B62" t="s">
        <v>3</v>
      </c>
      <c r="C62" s="8" t="s">
        <v>37</v>
      </c>
      <c r="D62" s="6">
        <f>SUM('Prod - Shift A'!F62,'Prod - Shift B'!F62,'Prod - Shift C'!F62)</f>
        <v>296.84999999999997</v>
      </c>
    </row>
    <row r="63" spans="2:4">
      <c r="B63" t="s">
        <v>4</v>
      </c>
      <c r="C63" s="8" t="s">
        <v>37</v>
      </c>
      <c r="D63" s="6">
        <f>SUM('Prod - Shift A'!F63,'Prod - Shift B'!F63,'Prod - Shift C'!F63)</f>
        <v>210.06</v>
      </c>
    </row>
    <row r="64" spans="2:4">
      <c r="B64" t="s">
        <v>5</v>
      </c>
      <c r="C64" s="8" t="s">
        <v>37</v>
      </c>
      <c r="D64" s="6">
        <f>SUM('Prod - Shift A'!F64,'Prod - Shift B'!F64,'Prod - Shift C'!F64)</f>
        <v>337.58000000000004</v>
      </c>
    </row>
    <row r="65" spans="2:4">
      <c r="B65" t="s">
        <v>6</v>
      </c>
      <c r="C65" s="8" t="s">
        <v>37</v>
      </c>
      <c r="D65" s="6">
        <f>SUM('Prod - Shift A'!F65,'Prod - Shift B'!F65,'Prod - Shift C'!F65)</f>
        <v>214.23999999999998</v>
      </c>
    </row>
    <row r="66" spans="2:4">
      <c r="B66" t="s">
        <v>7</v>
      </c>
      <c r="C66" s="8" t="s">
        <v>37</v>
      </c>
      <c r="D66" s="6">
        <f>SUM('Prod - Shift A'!F66,'Prod - Shift B'!F66,'Prod - Shift C'!F66)</f>
        <v>599.02399999999966</v>
      </c>
    </row>
    <row r="67" spans="2:4">
      <c r="B67" t="s">
        <v>8</v>
      </c>
      <c r="C67" s="8" t="s">
        <v>37</v>
      </c>
      <c r="D67" s="6">
        <f>SUM('Prod - Shift A'!F67,'Prod - Shift B'!F67,'Prod - Shift C'!F67)</f>
        <v>186.41000000000003</v>
      </c>
    </row>
    <row r="68" spans="2:4">
      <c r="B68" t="s">
        <v>9</v>
      </c>
      <c r="C68" s="8" t="s">
        <v>37</v>
      </c>
      <c r="D68" s="6">
        <f>SUM('Prod - Shift A'!F68,'Prod - Shift B'!F68,'Prod - Shift C'!F68)</f>
        <v>0</v>
      </c>
    </row>
    <row r="69" spans="2:4">
      <c r="B69" t="s">
        <v>10</v>
      </c>
      <c r="C69" s="8" t="s">
        <v>37</v>
      </c>
      <c r="D69" s="6">
        <f>SUM('Prod - Shift A'!F69,'Prod - Shift B'!F69,'Prod - Shift C'!F69)</f>
        <v>0</v>
      </c>
    </row>
    <row r="70" spans="2:4">
      <c r="B70" t="s">
        <v>11</v>
      </c>
      <c r="C70" s="8" t="s">
        <v>37</v>
      </c>
      <c r="D70" s="6">
        <f>SUM('Prod - Shift A'!F70,'Prod - Shift B'!F70,'Prod - Shift C'!F70)</f>
        <v>0</v>
      </c>
    </row>
    <row r="71" spans="2:4">
      <c r="B71" t="s">
        <v>12</v>
      </c>
      <c r="C71" s="8" t="s">
        <v>37</v>
      </c>
      <c r="D71" s="6">
        <f>SUM('Prod - Shift A'!F71,'Prod - Shift B'!F71,'Prod - Shift C'!F71)</f>
        <v>0</v>
      </c>
    </row>
    <row r="72" spans="2:4">
      <c r="B72" t="s">
        <v>13</v>
      </c>
      <c r="C72" s="8" t="s">
        <v>37</v>
      </c>
      <c r="D72" s="6">
        <f>SUM('Prod - Shift A'!F72,'Prod - Shift B'!F72,'Prod - Shift C'!F72)</f>
        <v>0</v>
      </c>
    </row>
    <row r="73" spans="2:4">
      <c r="B73" t="s">
        <v>14</v>
      </c>
      <c r="C73" s="8" t="s">
        <v>37</v>
      </c>
      <c r="D73" s="6">
        <f>SUM('Prod - Shift A'!F73,'Prod - Shift B'!F73,'Prod - Shift C'!F73)</f>
        <v>0</v>
      </c>
    </row>
    <row r="74" spans="2:4">
      <c r="B74" t="s">
        <v>3</v>
      </c>
      <c r="C74" s="8" t="s">
        <v>36</v>
      </c>
      <c r="D74" s="6">
        <f>SUM('Prod - Shift A'!F74,'Prod - Shift B'!F74,'Prod - Shift C'!F74)</f>
        <v>617.77954545454554</v>
      </c>
    </row>
    <row r="75" spans="2:4">
      <c r="B75" t="s">
        <v>4</v>
      </c>
      <c r="C75" s="8" t="s">
        <v>36</v>
      </c>
      <c r="D75" s="6">
        <f>SUM('Prod - Shift A'!F75,'Prod - Shift B'!F75,'Prod - Shift C'!F75)</f>
        <v>343.46454545454543</v>
      </c>
    </row>
    <row r="76" spans="2:4">
      <c r="B76" t="s">
        <v>5</v>
      </c>
      <c r="C76" s="8" t="s">
        <v>36</v>
      </c>
      <c r="D76" s="6">
        <f>SUM('Prod - Shift A'!F76,'Prod - Shift B'!F76,'Prod - Shift C'!F76)</f>
        <v>480.35199999999992</v>
      </c>
    </row>
    <row r="77" spans="2:4">
      <c r="B77" t="s">
        <v>6</v>
      </c>
      <c r="C77" s="8" t="s">
        <v>36</v>
      </c>
      <c r="D77" s="6">
        <f>SUM('Prod - Shift A'!F77,'Prod - Shift B'!F77,'Prod - Shift C'!F77)</f>
        <v>417.86909090909091</v>
      </c>
    </row>
    <row r="78" spans="2:4">
      <c r="B78" t="s">
        <v>7</v>
      </c>
      <c r="C78" s="8" t="s">
        <v>36</v>
      </c>
      <c r="D78" s="6">
        <f>SUM('Prod - Shift A'!F78,'Prod - Shift B'!F78,'Prod - Shift C'!F78)</f>
        <v>287.47500000000002</v>
      </c>
    </row>
    <row r="79" spans="2:4">
      <c r="B79" t="s">
        <v>8</v>
      </c>
      <c r="C79" s="8" t="s">
        <v>36</v>
      </c>
      <c r="D79" s="6">
        <f>SUM('Prod - Shift A'!F79,'Prod - Shift B'!F79,'Prod - Shift C'!F79)</f>
        <v>434.13545454545454</v>
      </c>
    </row>
    <row r="80" spans="2:4">
      <c r="B80" t="s">
        <v>9</v>
      </c>
      <c r="C80" s="8" t="s">
        <v>36</v>
      </c>
      <c r="D80" s="6">
        <f>SUM('Prod - Shift A'!F80,'Prod - Shift B'!F80,'Prod - Shift C'!F80)</f>
        <v>477.36999999999995</v>
      </c>
    </row>
    <row r="81" spans="2:4">
      <c r="B81" t="s">
        <v>10</v>
      </c>
      <c r="C81" s="8" t="s">
        <v>36</v>
      </c>
      <c r="D81" s="6">
        <f>SUM('Prod - Shift A'!F81,'Prod - Shift B'!F81,'Prod - Shift C'!F81)</f>
        <v>1</v>
      </c>
    </row>
    <row r="82" spans="2:4">
      <c r="B82" t="s">
        <v>11</v>
      </c>
      <c r="C82" s="8" t="s">
        <v>36</v>
      </c>
      <c r="D82" s="6">
        <f>SUM('Prod - Shift A'!F82,'Prod - Shift B'!F82,'Prod - Shift C'!F82)</f>
        <v>0</v>
      </c>
    </row>
    <row r="83" spans="2:4">
      <c r="B83" t="s">
        <v>12</v>
      </c>
      <c r="C83" s="8" t="s">
        <v>36</v>
      </c>
      <c r="D83" s="6">
        <f>SUM('Prod - Shift A'!F83,'Prod - Shift B'!F83,'Prod - Shift C'!F83)</f>
        <v>0</v>
      </c>
    </row>
    <row r="84" spans="2:4">
      <c r="B84" t="s">
        <v>13</v>
      </c>
      <c r="C84" s="8" t="s">
        <v>36</v>
      </c>
      <c r="D84" s="6">
        <f>SUM('Prod - Shift A'!F84,'Prod - Shift B'!F84,'Prod - Shift C'!F84)</f>
        <v>0</v>
      </c>
    </row>
    <row r="85" spans="2:4">
      <c r="B85" t="s">
        <v>14</v>
      </c>
      <c r="C85" s="8" t="s">
        <v>36</v>
      </c>
      <c r="D85" s="6">
        <f>SUM('Prod - Shift A'!F85,'Prod - Shift B'!F85,'Prod - Shift C'!F85)</f>
        <v>0</v>
      </c>
    </row>
    <row r="86" spans="2:4">
      <c r="B86" t="s">
        <v>3</v>
      </c>
      <c r="C86" s="8" t="s">
        <v>35</v>
      </c>
      <c r="D86" s="6">
        <f>SUM('Prod - Shift A'!F86,'Prod - Shift B'!F86,'Prod - Shift C'!F86)</f>
        <v>0</v>
      </c>
    </row>
    <row r="87" spans="2:4">
      <c r="B87" t="s">
        <v>4</v>
      </c>
      <c r="C87" s="8" t="s">
        <v>35</v>
      </c>
      <c r="D87" s="6">
        <f>SUM('Prod - Shift A'!F87,'Prod - Shift B'!F87,'Prod - Shift C'!F87)</f>
        <v>0</v>
      </c>
    </row>
    <row r="88" spans="2:4">
      <c r="B88" t="s">
        <v>5</v>
      </c>
      <c r="C88" s="8" t="s">
        <v>35</v>
      </c>
      <c r="D88" s="6">
        <f>SUM('Prod - Shift A'!F88,'Prod - Shift B'!F88,'Prod - Shift C'!F88)</f>
        <v>0</v>
      </c>
    </row>
    <row r="89" spans="2:4">
      <c r="B89" t="s">
        <v>6</v>
      </c>
      <c r="C89" s="8" t="s">
        <v>35</v>
      </c>
      <c r="D89" s="6">
        <f>SUM('Prod - Shift A'!F89,'Prod - Shift B'!F89,'Prod - Shift C'!F89)</f>
        <v>0</v>
      </c>
    </row>
    <row r="90" spans="2:4">
      <c r="B90" t="s">
        <v>7</v>
      </c>
      <c r="C90" s="8" t="s">
        <v>35</v>
      </c>
      <c r="D90" s="6">
        <f>SUM('Prod - Shift A'!F90,'Prod - Shift B'!F90,'Prod - Shift C'!F90)</f>
        <v>0</v>
      </c>
    </row>
    <row r="91" spans="2:4">
      <c r="B91" t="s">
        <v>8</v>
      </c>
      <c r="C91" s="8" t="s">
        <v>35</v>
      </c>
      <c r="D91" s="6">
        <f>SUM('Prod - Shift A'!F91,'Prod - Shift B'!F91,'Prod - Shift C'!F91)</f>
        <v>0</v>
      </c>
    </row>
    <row r="92" spans="2:4">
      <c r="B92" t="s">
        <v>9</v>
      </c>
      <c r="C92" s="8" t="s">
        <v>35</v>
      </c>
      <c r="D92" s="6">
        <f>SUM('Prod - Shift A'!F92,'Prod - Shift B'!F92,'Prod - Shift C'!F92)</f>
        <v>0</v>
      </c>
    </row>
    <row r="93" spans="2:4">
      <c r="B93" t="s">
        <v>10</v>
      </c>
      <c r="C93" s="8" t="s">
        <v>35</v>
      </c>
      <c r="D93" s="6">
        <f>SUM('Prod - Shift A'!F93,'Prod - Shift B'!F93,'Prod - Shift C'!F93)</f>
        <v>0</v>
      </c>
    </row>
    <row r="94" spans="2:4">
      <c r="B94" t="s">
        <v>11</v>
      </c>
      <c r="C94" s="8" t="s">
        <v>35</v>
      </c>
      <c r="D94" s="6">
        <f>SUM('Prod - Shift A'!F94,'Prod - Shift B'!F94,'Prod - Shift C'!F94)</f>
        <v>0</v>
      </c>
    </row>
    <row r="95" spans="2:4">
      <c r="B95" t="s">
        <v>12</v>
      </c>
      <c r="C95" s="8" t="s">
        <v>35</v>
      </c>
      <c r="D95" s="6">
        <f>SUM('Prod - Shift A'!F95,'Prod - Shift B'!F95,'Prod - Shift C'!F95)</f>
        <v>0</v>
      </c>
    </row>
    <row r="96" spans="2:4">
      <c r="B96" t="s">
        <v>13</v>
      </c>
      <c r="C96" s="8" t="s">
        <v>35</v>
      </c>
      <c r="D96" s="6">
        <f>SUM('Prod - Shift A'!F96,'Prod - Shift B'!F96,'Prod - Shift C'!F96)</f>
        <v>0</v>
      </c>
    </row>
    <row r="97" spans="2:4">
      <c r="B97" t="s">
        <v>14</v>
      </c>
      <c r="C97" s="8" t="s">
        <v>35</v>
      </c>
      <c r="D97" s="6">
        <f>SUM('Prod - Shift A'!F97,'Prod - Shift B'!F97,'Prod - Shift C'!F97)</f>
        <v>0</v>
      </c>
    </row>
    <row r="98" spans="2:4">
      <c r="B98" t="s">
        <v>3</v>
      </c>
      <c r="C98" s="8" t="s">
        <v>34</v>
      </c>
      <c r="D98" s="6">
        <f>SUM('Prod - Shift A'!F98,'Prod - Shift B'!F98,'Prod - Shift C'!F98)</f>
        <v>7.0169999999999995</v>
      </c>
    </row>
    <row r="99" spans="2:4">
      <c r="B99" t="s">
        <v>4</v>
      </c>
      <c r="C99" s="8" t="s">
        <v>34</v>
      </c>
      <c r="D99" s="6">
        <f>SUM('Prod - Shift A'!F99,'Prod - Shift B'!F99,'Prod - Shift C'!F99)</f>
        <v>5.4649999999999999</v>
      </c>
    </row>
    <row r="100" spans="2:4">
      <c r="B100" t="s">
        <v>5</v>
      </c>
      <c r="C100" s="8" t="s">
        <v>34</v>
      </c>
      <c r="D100" s="6">
        <f>SUM('Prod - Shift A'!F100,'Prod - Shift B'!F100,'Prod - Shift C'!F100)</f>
        <v>9.214500000000001</v>
      </c>
    </row>
    <row r="101" spans="2:4">
      <c r="B101" t="s">
        <v>6</v>
      </c>
      <c r="C101" s="8" t="s">
        <v>34</v>
      </c>
      <c r="D101" s="6">
        <f>SUM('Prod - Shift A'!F101,'Prod - Shift B'!F101,'Prod - Shift C'!F101)</f>
        <v>3.7130000000000001</v>
      </c>
    </row>
    <row r="102" spans="2:4">
      <c r="B102" t="s">
        <v>7</v>
      </c>
      <c r="C102" s="8" t="s">
        <v>34</v>
      </c>
      <c r="D102" s="6">
        <f>SUM('Prod - Shift A'!F102,'Prod - Shift B'!F102,'Prod - Shift C'!F102)</f>
        <v>0</v>
      </c>
    </row>
    <row r="103" spans="2:4">
      <c r="B103" t="s">
        <v>8</v>
      </c>
      <c r="C103" s="8" t="s">
        <v>34</v>
      </c>
      <c r="D103" s="6">
        <f>SUM('Prod - Shift A'!F103,'Prod - Shift B'!F103,'Prod - Shift C'!F103)</f>
        <v>0</v>
      </c>
    </row>
    <row r="104" spans="2:4">
      <c r="B104" t="s">
        <v>9</v>
      </c>
      <c r="C104" s="8" t="s">
        <v>34</v>
      </c>
      <c r="D104" s="6">
        <f>SUM('Prod - Shift A'!F104,'Prod - Shift B'!F104,'Prod - Shift C'!F104)</f>
        <v>10.805000000000001</v>
      </c>
    </row>
    <row r="105" spans="2:4">
      <c r="B105" t="s">
        <v>10</v>
      </c>
      <c r="C105" s="8" t="s">
        <v>34</v>
      </c>
      <c r="D105" s="6">
        <f>SUM('Prod - Shift A'!F105,'Prod - Shift B'!F105,'Prod - Shift C'!F105)</f>
        <v>0</v>
      </c>
    </row>
    <row r="106" spans="2:4">
      <c r="B106" t="s">
        <v>11</v>
      </c>
      <c r="C106" s="8" t="s">
        <v>34</v>
      </c>
      <c r="D106" s="6">
        <f>SUM('Prod - Shift A'!F106,'Prod - Shift B'!F106,'Prod - Shift C'!F106)</f>
        <v>0</v>
      </c>
    </row>
    <row r="107" spans="2:4">
      <c r="B107" t="s">
        <v>12</v>
      </c>
      <c r="C107" s="8" t="s">
        <v>34</v>
      </c>
      <c r="D107" s="6">
        <f>SUM('Prod - Shift A'!F107,'Prod - Shift B'!F107,'Prod - Shift C'!F107)</f>
        <v>0</v>
      </c>
    </row>
    <row r="108" spans="2:4">
      <c r="B108" t="s">
        <v>13</v>
      </c>
      <c r="C108" s="8" t="s">
        <v>34</v>
      </c>
      <c r="D108" s="6">
        <f>SUM('Prod - Shift A'!F108,'Prod - Shift B'!F108,'Prod - Shift C'!F108)</f>
        <v>0</v>
      </c>
    </row>
    <row r="109" spans="2:4">
      <c r="B109" t="s">
        <v>14</v>
      </c>
      <c r="C109" s="8" t="s">
        <v>34</v>
      </c>
      <c r="D109" s="6">
        <f>SUM('Prod - Shift A'!F109,'Prod - Shift B'!F109,'Prod - Shift C'!F109)</f>
        <v>0</v>
      </c>
    </row>
    <row r="110" spans="2:4">
      <c r="B110" t="s">
        <v>3</v>
      </c>
      <c r="C110" s="8" t="s">
        <v>33</v>
      </c>
      <c r="D110" s="6">
        <f>SUM('Prod - Shift A'!F110,'Prod - Shift B'!F110,'Prod - Shift C'!F110)</f>
        <v>118.5</v>
      </c>
    </row>
    <row r="111" spans="2:4">
      <c r="B111" t="s">
        <v>4</v>
      </c>
      <c r="C111" s="8" t="s">
        <v>33</v>
      </c>
      <c r="D111" s="6">
        <f>SUM('Prod - Shift A'!F111,'Prod - Shift B'!F111,'Prod - Shift C'!F111)</f>
        <v>161.93100000000001</v>
      </c>
    </row>
    <row r="112" spans="2:4">
      <c r="B112" t="s">
        <v>5</v>
      </c>
      <c r="C112" s="8" t="s">
        <v>33</v>
      </c>
      <c r="D112" s="6">
        <f>SUM('Prod - Shift A'!F112,'Prod - Shift B'!F112,'Prod - Shift C'!F112)</f>
        <v>127.72599999999997</v>
      </c>
    </row>
    <row r="113" spans="2:4">
      <c r="B113" t="s">
        <v>6</v>
      </c>
      <c r="C113" s="8" t="s">
        <v>33</v>
      </c>
      <c r="D113" s="6">
        <f>SUM('Prod - Shift A'!F113,'Prod - Shift B'!F113,'Prod - Shift C'!F113)</f>
        <v>206.18900000000002</v>
      </c>
    </row>
    <row r="114" spans="2:4">
      <c r="B114" t="s">
        <v>7</v>
      </c>
      <c r="C114" s="8" t="s">
        <v>33</v>
      </c>
      <c r="D114" s="6">
        <f>SUM('Prod - Shift A'!F114,'Prod - Shift B'!F114,'Prod - Shift C'!F114)</f>
        <v>91.256</v>
      </c>
    </row>
    <row r="115" spans="2:4">
      <c r="B115" t="s">
        <v>8</v>
      </c>
      <c r="C115" s="8" t="s">
        <v>33</v>
      </c>
      <c r="D115" s="6">
        <f>SUM('Prod - Shift A'!F115,'Prod - Shift B'!F115,'Prod - Shift C'!F115)</f>
        <v>49.400000000000006</v>
      </c>
    </row>
    <row r="116" spans="2:4">
      <c r="B116" t="s">
        <v>9</v>
      </c>
      <c r="C116" s="8" t="s">
        <v>33</v>
      </c>
      <c r="D116" s="6">
        <f>SUM('Prod - Shift A'!F116,'Prod - Shift B'!F116,'Prod - Shift C'!F116)</f>
        <v>31.199999999999996</v>
      </c>
    </row>
    <row r="117" spans="2:4">
      <c r="B117" t="s">
        <v>10</v>
      </c>
      <c r="C117" s="8" t="s">
        <v>33</v>
      </c>
      <c r="D117" s="6">
        <f>SUM('Prod - Shift A'!F117,'Prod - Shift B'!F117,'Prod - Shift C'!F117)</f>
        <v>48.899999999999991</v>
      </c>
    </row>
    <row r="118" spans="2:4">
      <c r="B118" t="s">
        <v>11</v>
      </c>
      <c r="C118" s="8" t="s">
        <v>33</v>
      </c>
      <c r="D118" s="6">
        <f>SUM('Prod - Shift A'!F118,'Prod - Shift B'!F118,'Prod - Shift C'!F118)</f>
        <v>42.9</v>
      </c>
    </row>
    <row r="119" spans="2:4">
      <c r="B119" t="s">
        <v>12</v>
      </c>
      <c r="C119" s="8" t="s">
        <v>33</v>
      </c>
      <c r="D119" s="6">
        <f>SUM('Prod - Shift A'!F119,'Prod - Shift B'!F119,'Prod - Shift C'!F119)</f>
        <v>0</v>
      </c>
    </row>
    <row r="120" spans="2:4">
      <c r="B120" t="s">
        <v>13</v>
      </c>
      <c r="C120" s="8" t="s">
        <v>33</v>
      </c>
      <c r="D120" s="6">
        <f>SUM('Prod - Shift A'!F120,'Prod - Shift B'!F120,'Prod - Shift C'!F120)</f>
        <v>0</v>
      </c>
    </row>
    <row r="121" spans="2:4">
      <c r="B121" t="s">
        <v>14</v>
      </c>
      <c r="C121" s="8" t="s">
        <v>33</v>
      </c>
      <c r="D121" s="6">
        <f>SUM('Prod - Shift A'!F121,'Prod - Shift B'!F121,'Prod - Shift C'!F121)</f>
        <v>0</v>
      </c>
    </row>
    <row r="122" spans="2:4">
      <c r="B122" t="s">
        <v>3</v>
      </c>
      <c r="C122" s="8" t="s">
        <v>31</v>
      </c>
      <c r="D122" s="6">
        <f>SUM('Prod - Shift A'!F122,'Prod - Shift B'!F122,'Prod - Shift C'!F122)</f>
        <v>82.153999999999996</v>
      </c>
    </row>
    <row r="123" spans="2:4">
      <c r="B123" t="s">
        <v>4</v>
      </c>
      <c r="C123" s="8" t="s">
        <v>31</v>
      </c>
      <c r="D123" s="6">
        <f>SUM('Prod - Shift A'!F123,'Prod - Shift B'!F123,'Prod - Shift C'!F123)</f>
        <v>78.450999999999993</v>
      </c>
    </row>
    <row r="124" spans="2:4">
      <c r="B124" t="s">
        <v>5</v>
      </c>
      <c r="C124" s="8" t="s">
        <v>31</v>
      </c>
      <c r="D124" s="6">
        <f>SUM('Prod - Shift A'!F124,'Prod - Shift B'!F124,'Prod - Shift C'!F124)</f>
        <v>84.248999999999981</v>
      </c>
    </row>
    <row r="125" spans="2:4">
      <c r="B125" t="s">
        <v>6</v>
      </c>
      <c r="C125" s="8" t="s">
        <v>31</v>
      </c>
      <c r="D125" s="6">
        <f>SUM('Prod - Shift A'!F125,'Prod - Shift B'!F125,'Prod - Shift C'!F125)</f>
        <v>51.626000000000005</v>
      </c>
    </row>
    <row r="126" spans="2:4">
      <c r="B126" t="s">
        <v>7</v>
      </c>
      <c r="C126" s="8" t="s">
        <v>31</v>
      </c>
      <c r="D126" s="6">
        <f>SUM('Prod - Shift A'!F126,'Prod - Shift B'!F126,'Prod - Shift C'!F126)</f>
        <v>66.850000000000009</v>
      </c>
    </row>
    <row r="127" spans="2:4">
      <c r="B127" t="s">
        <v>8</v>
      </c>
      <c r="C127" s="8" t="s">
        <v>31</v>
      </c>
      <c r="D127" s="6">
        <f>SUM('Prod - Shift A'!F127,'Prod - Shift B'!F127,'Prod - Shift C'!F127)</f>
        <v>216.893</v>
      </c>
    </row>
    <row r="128" spans="2:4">
      <c r="B128" t="s">
        <v>9</v>
      </c>
      <c r="C128" s="8" t="s">
        <v>31</v>
      </c>
      <c r="D128" s="6">
        <f>SUM('Prod - Shift A'!F128,'Prod - Shift B'!F128,'Prod - Shift C'!F128)</f>
        <v>23.426000000000002</v>
      </c>
    </row>
    <row r="129" spans="2:4">
      <c r="B129" t="s">
        <v>10</v>
      </c>
      <c r="C129" s="8" t="s">
        <v>31</v>
      </c>
      <c r="D129" s="6">
        <f>SUM('Prod - Shift A'!F129,'Prod - Shift B'!F129,'Prod - Shift C'!F129)</f>
        <v>0</v>
      </c>
    </row>
    <row r="130" spans="2:4">
      <c r="B130" t="s">
        <v>11</v>
      </c>
      <c r="C130" s="8" t="s">
        <v>31</v>
      </c>
      <c r="D130" s="6">
        <f>SUM('Prod - Shift A'!F130,'Prod - Shift B'!F130,'Prod - Shift C'!F130)</f>
        <v>0</v>
      </c>
    </row>
    <row r="131" spans="2:4">
      <c r="B131" t="s">
        <v>12</v>
      </c>
      <c r="C131" s="8" t="s">
        <v>31</v>
      </c>
      <c r="D131" s="6">
        <f>SUM('Prod - Shift A'!F131,'Prod - Shift B'!F131,'Prod - Shift C'!F131)</f>
        <v>0</v>
      </c>
    </row>
    <row r="132" spans="2:4">
      <c r="B132" t="s">
        <v>13</v>
      </c>
      <c r="C132" s="8" t="s">
        <v>31</v>
      </c>
      <c r="D132" s="6">
        <f>SUM('Prod - Shift A'!F132,'Prod - Shift B'!F132,'Prod - Shift C'!F132)</f>
        <v>0</v>
      </c>
    </row>
    <row r="133" spans="2:4">
      <c r="B133" t="s">
        <v>14</v>
      </c>
      <c r="C133" s="8" t="s">
        <v>31</v>
      </c>
      <c r="D133" s="6">
        <f>SUM('Prod - Shift A'!F133,'Prod - Shift B'!F133,'Prod - Shift C'!F133)</f>
        <v>0</v>
      </c>
    </row>
    <row r="134" spans="2:4">
      <c r="B134" t="s">
        <v>3</v>
      </c>
      <c r="C134" s="8" t="s">
        <v>29</v>
      </c>
      <c r="D134" s="6">
        <f>SUM('Prod - Shift A'!F134,'Prod - Shift B'!F134,'Prod - Shift C'!F134)</f>
        <v>0</v>
      </c>
    </row>
    <row r="135" spans="2:4">
      <c r="B135" t="s">
        <v>4</v>
      </c>
      <c r="C135" s="8" t="s">
        <v>29</v>
      </c>
      <c r="D135" s="6">
        <f>SUM('Prod - Shift A'!F135,'Prod - Shift B'!F135,'Prod - Shift C'!F135)</f>
        <v>0</v>
      </c>
    </row>
    <row r="136" spans="2:4">
      <c r="B136" t="s">
        <v>5</v>
      </c>
      <c r="C136" s="8" t="s">
        <v>29</v>
      </c>
      <c r="D136" s="6">
        <f>SUM('Prod - Shift A'!F136,'Prod - Shift B'!F136,'Prod - Shift C'!F136)</f>
        <v>0</v>
      </c>
    </row>
    <row r="137" spans="2:4">
      <c r="B137" t="s">
        <v>6</v>
      </c>
      <c r="C137" s="8" t="s">
        <v>29</v>
      </c>
      <c r="D137" s="6">
        <f>SUM('Prod - Shift A'!F137,'Prod - Shift B'!F137,'Prod - Shift C'!F137)</f>
        <v>0</v>
      </c>
    </row>
    <row r="138" spans="2:4">
      <c r="B138" t="s">
        <v>7</v>
      </c>
      <c r="C138" s="8" t="s">
        <v>29</v>
      </c>
      <c r="D138" s="6">
        <f>SUM('Prod - Shift A'!F138,'Prod - Shift B'!F138,'Prod - Shift C'!F138)</f>
        <v>0</v>
      </c>
    </row>
    <row r="139" spans="2:4">
      <c r="B139" t="s">
        <v>8</v>
      </c>
      <c r="C139" s="8" t="s">
        <v>29</v>
      </c>
      <c r="D139" s="6">
        <f>SUM('Prod - Shift A'!F139,'Prod - Shift B'!F139,'Prod - Shift C'!F139)</f>
        <v>0</v>
      </c>
    </row>
    <row r="140" spans="2:4">
      <c r="B140" t="s">
        <v>9</v>
      </c>
      <c r="C140" s="8" t="s">
        <v>29</v>
      </c>
      <c r="D140" s="6">
        <f>SUM('Prod - Shift A'!F140,'Prod - Shift B'!F140,'Prod - Shift C'!F140)</f>
        <v>0</v>
      </c>
    </row>
    <row r="141" spans="2:4">
      <c r="B141" t="s">
        <v>10</v>
      </c>
      <c r="C141" s="8" t="s">
        <v>29</v>
      </c>
      <c r="D141" s="6">
        <f>SUM('Prod - Shift A'!F141,'Prod - Shift B'!F141,'Prod - Shift C'!F141)</f>
        <v>0</v>
      </c>
    </row>
    <row r="142" spans="2:4">
      <c r="B142" t="s">
        <v>11</v>
      </c>
      <c r="C142" s="8" t="s">
        <v>29</v>
      </c>
      <c r="D142" s="6">
        <f>SUM('Prod - Shift A'!F142,'Prod - Shift B'!F142,'Prod - Shift C'!F142)</f>
        <v>0</v>
      </c>
    </row>
    <row r="143" spans="2:4">
      <c r="B143" t="s">
        <v>12</v>
      </c>
      <c r="C143" s="8" t="s">
        <v>29</v>
      </c>
      <c r="D143" s="6">
        <f>SUM('Prod - Shift A'!F143,'Prod - Shift B'!F143,'Prod - Shift C'!F143)</f>
        <v>0</v>
      </c>
    </row>
    <row r="144" spans="2:4">
      <c r="B144" t="s">
        <v>13</v>
      </c>
      <c r="C144" s="8" t="s">
        <v>29</v>
      </c>
      <c r="D144" s="6">
        <f>SUM('Prod - Shift A'!F144,'Prod - Shift B'!F144,'Prod - Shift C'!F144)</f>
        <v>0</v>
      </c>
    </row>
    <row r="145" spans="2:4">
      <c r="B145" t="s">
        <v>14</v>
      </c>
      <c r="C145" s="8" t="s">
        <v>29</v>
      </c>
      <c r="D145" s="6">
        <f>SUM('Prod - Shift A'!F145,'Prod - Shift B'!F145,'Prod - Shift C'!F145)</f>
        <v>0</v>
      </c>
    </row>
  </sheetData>
  <autoFilter ref="B1:D14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"/>
  <sheetViews>
    <sheetView workbookViewId="0">
      <selection activeCell="C14" sqref="C14"/>
    </sheetView>
  </sheetViews>
  <sheetFormatPr defaultRowHeight="15"/>
  <cols>
    <col min="2" max="5" width="15.7109375" customWidth="1"/>
  </cols>
  <sheetData>
    <row r="1" spans="2:5" ht="30.75" customHeight="1">
      <c r="B1" s="1" t="s">
        <v>1</v>
      </c>
      <c r="C1" s="1" t="s">
        <v>23</v>
      </c>
      <c r="D1" s="1" t="s">
        <v>19</v>
      </c>
      <c r="E1" s="1" t="s">
        <v>20</v>
      </c>
    </row>
    <row r="2" spans="2:5">
      <c r="B2" t="s">
        <v>15</v>
      </c>
      <c r="C2" s="2">
        <f>AVERAGE('EHS - Monthly Scrap'!D2:D11)</f>
        <v>4082.2058100000008</v>
      </c>
      <c r="D2" s="2">
        <f>VAR('EHS - Monthly Scrap'!D2:D8)</f>
        <v>16621928.397585502</v>
      </c>
      <c r="E2" s="2">
        <f>STDEV('EHS - Monthly Scrap'!D2:D8)</f>
        <v>4076.9999261203698</v>
      </c>
    </row>
    <row r="3" spans="2:5">
      <c r="B3" t="s">
        <v>16</v>
      </c>
      <c r="C3" s="2">
        <f>AVERAGE('EHS - Monthly Scrap'!D14:D23)</f>
        <v>2731.2913636363633</v>
      </c>
      <c r="D3" s="2">
        <f>VAR('EHS - Monthly Scrap'!D14:D20)</f>
        <v>176581.17274399847</v>
      </c>
      <c r="E3" s="2">
        <f>STDEV('EHS - Monthly Scrap'!D14:D20)</f>
        <v>420.21562648716252</v>
      </c>
    </row>
    <row r="4" spans="2:5">
      <c r="B4" t="s">
        <v>17</v>
      </c>
      <c r="C4" s="2">
        <f>AVERAGE('EHS - Monthly Scrap'!D26:D35)</f>
        <v>19460.278999764701</v>
      </c>
      <c r="D4" s="2">
        <f>VAR('EHS - Monthly Scrap'!D26:D32)</f>
        <v>4990500.7085842295</v>
      </c>
      <c r="E4" s="2">
        <f>STDEV('EHS - Monthly Scrap'!D26:D32)</f>
        <v>2233.9428615307575</v>
      </c>
    </row>
    <row r="5" spans="2:5">
      <c r="B5" t="s">
        <v>18</v>
      </c>
      <c r="C5" s="2">
        <f>AVERAGE('EHS - Monthly Scrap'!D38:D43)</f>
        <v>3554.247602612606</v>
      </c>
      <c r="D5" s="2">
        <f>VAR('EHS - Monthly Scrap'!D38:D44)</f>
        <v>738455.7076920867</v>
      </c>
      <c r="E5" s="2">
        <f>STDEV('EHS - Monthly Scrap'!D38:D44)</f>
        <v>859.33445624627825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"/>
  <sheetViews>
    <sheetView topLeftCell="A10" workbookViewId="0">
      <selection activeCell="H16" sqref="H16"/>
    </sheetView>
  </sheetViews>
  <sheetFormatPr defaultRowHeight="15"/>
  <cols>
    <col min="2" max="3" width="15.7109375" customWidth="1"/>
  </cols>
  <sheetData>
    <row r="1" spans="2:4" ht="45" customHeight="1">
      <c r="B1" s="1" t="s">
        <v>1</v>
      </c>
      <c r="C1" s="1" t="s">
        <v>22</v>
      </c>
      <c r="D1" s="3"/>
    </row>
    <row r="2" spans="2:4">
      <c r="B2" t="s">
        <v>15</v>
      </c>
      <c r="C2" s="2">
        <f>SUM('EHS - Monthly Scrap'!D2:D8)</f>
        <v>35239.88670000001</v>
      </c>
    </row>
    <row r="3" spans="2:4">
      <c r="B3" t="s">
        <v>16</v>
      </c>
      <c r="C3" s="2">
        <f>SUM('EHS - Monthly Scrap'!D14:D20)</f>
        <v>19205.745454545449</v>
      </c>
    </row>
    <row r="4" spans="2:4">
      <c r="B4" t="s">
        <v>17</v>
      </c>
      <c r="C4" s="2">
        <f>SUM('EHS - Monthly Scrap'!D26:D32)</f>
        <v>137576.60627120367</v>
      </c>
    </row>
    <row r="5" spans="2:4">
      <c r="B5" t="s">
        <v>18</v>
      </c>
      <c r="C5" s="2">
        <f>SUM('EHS - Monthly Scrap'!D38:D44)</f>
        <v>22967.908871963635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C13"/>
  <sheetViews>
    <sheetView workbookViewId="0">
      <selection activeCell="C10" sqref="C10"/>
    </sheetView>
  </sheetViews>
  <sheetFormatPr defaultRowHeight="15"/>
  <cols>
    <col min="2" max="3" width="15.7109375" customWidth="1"/>
  </cols>
  <sheetData>
    <row r="1" spans="2:3" ht="30" customHeight="1">
      <c r="B1" s="4" t="s">
        <v>0</v>
      </c>
      <c r="C1" s="4" t="s">
        <v>24</v>
      </c>
    </row>
    <row r="2" spans="2:3">
      <c r="B2" t="s">
        <v>3</v>
      </c>
      <c r="C2" s="2">
        <f>SUM([5]Enero!$D$5:$D$1000)</f>
        <v>268.471</v>
      </c>
    </row>
    <row r="3" spans="2:3">
      <c r="B3" t="s">
        <v>4</v>
      </c>
      <c r="C3" s="2">
        <f>SUM([5]Febrero!$D$5:$D$1000)</f>
        <v>7415.655999999999</v>
      </c>
    </row>
    <row r="4" spans="2:3">
      <c r="B4" t="s">
        <v>5</v>
      </c>
      <c r="C4" s="2">
        <f>SUM([5]Marzo!$D$5:$D$1000)</f>
        <v>1201.4631999999995</v>
      </c>
    </row>
    <row r="5" spans="2:3">
      <c r="B5" t="s">
        <v>6</v>
      </c>
      <c r="C5" s="2">
        <f>SUM([5]Abril!$D$5:$D$1000)</f>
        <v>6219.951</v>
      </c>
    </row>
    <row r="6" spans="2:3">
      <c r="B6" t="s">
        <v>7</v>
      </c>
      <c r="C6" s="2">
        <f>SUM([5]Mayo!$D$5:$D$1000)</f>
        <v>9382.2095000000027</v>
      </c>
    </row>
    <row r="7" spans="2:3">
      <c r="B7" t="s">
        <v>8</v>
      </c>
      <c r="C7" s="2">
        <f>SUM([5]Junio!$D$5:$D$1000)</f>
        <v>1126.759</v>
      </c>
    </row>
    <row r="8" spans="2:3">
      <c r="B8" t="s">
        <v>9</v>
      </c>
      <c r="C8" s="2">
        <f>SUM([5]Julio!$D$5:$D$1000)</f>
        <v>9625.3770000000059</v>
      </c>
    </row>
    <row r="9" spans="2:3">
      <c r="B9" t="s">
        <v>10</v>
      </c>
      <c r="C9" s="2">
        <f>SUM([5]Agosto!$D$5:$D$1000)</f>
        <v>1321.9874000000009</v>
      </c>
    </row>
    <row r="10" spans="2:3">
      <c r="B10" t="s">
        <v>11</v>
      </c>
      <c r="C10" s="2">
        <f>SUM([5]Setiembre!$D$5:$D$1000)</f>
        <v>1871.0970000000004</v>
      </c>
    </row>
    <row r="11" spans="2:3">
      <c r="B11" t="s">
        <v>12</v>
      </c>
      <c r="C11" s="2">
        <f>SUM([5]Octubre!$D$5:$D$1000)</f>
        <v>2389.0869999999995</v>
      </c>
    </row>
    <row r="12" spans="2:3">
      <c r="B12" t="s">
        <v>13</v>
      </c>
      <c r="C12" s="2">
        <f>SUM([5]Noviembre!$D$5:$D$1000)</f>
        <v>5029.7490999999991</v>
      </c>
    </row>
    <row r="13" spans="2:3">
      <c r="B13" t="s">
        <v>14</v>
      </c>
      <c r="C13" s="2">
        <f>SUM([5]Diciembre!$D$5:$D$1000)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"/>
  <sheetViews>
    <sheetView workbookViewId="0">
      <selection activeCell="S9" sqref="S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D13"/>
  <sheetViews>
    <sheetView workbookViewId="0">
      <selection activeCell="G18" sqref="G18"/>
    </sheetView>
  </sheetViews>
  <sheetFormatPr defaultRowHeight="15"/>
  <cols>
    <col min="2" max="2" width="15.85546875" customWidth="1"/>
    <col min="3" max="4" width="15.7109375" customWidth="1"/>
  </cols>
  <sheetData>
    <row r="1" spans="2:4" ht="30.75" customHeight="1">
      <c r="B1" s="4" t="s">
        <v>0</v>
      </c>
      <c r="C1" s="4" t="s">
        <v>25</v>
      </c>
      <c r="D1" s="4" t="s">
        <v>24</v>
      </c>
    </row>
    <row r="2" spans="2:4">
      <c r="B2" t="s">
        <v>3</v>
      </c>
      <c r="C2" s="2" t="e">
        <f>SUMIFS('[6]Base de Datos'!$J$27:$J$5000,'[6]Base de Datos'!$F$27:$F$5000,"&gt;1-Jan",'[6]Base de Datos'!$F$27:$F$5000,"&lt;1-Feb")</f>
        <v>#VALUE!</v>
      </c>
      <c r="D2" s="2" t="e">
        <f>C2/2.2</f>
        <v>#VALUE!</v>
      </c>
    </row>
    <row r="3" spans="2:4">
      <c r="B3" t="s">
        <v>4</v>
      </c>
      <c r="C3" s="2" t="e">
        <f>SUMIFS('[6]Base de Datos'!$J$27:$J$5000,'[6]Base de Datos'!$F$27:$F$5000,"&gt;31-Jan",'[6]Base de Datos'!$F$27:$F$5000,"&lt;1-Mar")</f>
        <v>#VALUE!</v>
      </c>
      <c r="D3" s="2" t="e">
        <f>C3/2.2</f>
        <v>#VALUE!</v>
      </c>
    </row>
    <row r="4" spans="2:4">
      <c r="B4" t="s">
        <v>5</v>
      </c>
      <c r="C4" s="2" t="e">
        <f>SUMIFS('[6]Base de Datos'!$J$27:$J$5000,'[6]Base de Datos'!$F$27:$F$5000,"&gt;28-Feb",'[6]Base de Datos'!$F$27:$F$5000,"&lt;1-Apr")</f>
        <v>#VALUE!</v>
      </c>
      <c r="D4" s="2" t="e">
        <f>C4/2.2</f>
        <v>#VALUE!</v>
      </c>
    </row>
    <row r="5" spans="2:4">
      <c r="B5" t="s">
        <v>6</v>
      </c>
      <c r="C5" s="2" t="e">
        <f>SUMIFS('[6]Base de Datos'!$J$27:$J$5000,'[6]Base de Datos'!$F$27:$F$5000,"&gt;31-Mar",'[6]Base de Datos'!$F$27:$F$5000,"&lt;1-May")</f>
        <v>#VALUE!</v>
      </c>
      <c r="D5" s="2" t="e">
        <f>C5/2.2</f>
        <v>#VALUE!</v>
      </c>
    </row>
    <row r="6" spans="2:4">
      <c r="B6" t="s">
        <v>7</v>
      </c>
      <c r="C6" s="2" t="e">
        <f>SUMIFS('[6]Base de Datos'!$J$27:$J$5000,'[6]Base de Datos'!$F$27:$F$5000,"&gt;30-Apr",'[6]Base de Datos'!$F$27:$F$5000,"&lt;1-Jun")</f>
        <v>#VALUE!</v>
      </c>
      <c r="D6" s="2" t="e">
        <f>C6/2.2</f>
        <v>#VALUE!</v>
      </c>
    </row>
    <row r="7" spans="2:4">
      <c r="B7" t="s">
        <v>8</v>
      </c>
      <c r="C7" s="2" t="e">
        <f>SUMIFS('[6]Base de Datos'!$J$27:$J$5000,'[6]Base de Datos'!$F$27:$F$5000,"&gt;31-May",'[6]Base de Datos'!$F$27:$F$5000,"&lt;1-Jul")</f>
        <v>#VALUE!</v>
      </c>
      <c r="D7" s="2" t="e">
        <f>C7/2.2</f>
        <v>#VALUE!</v>
      </c>
    </row>
    <row r="8" spans="2:4">
      <c r="B8" t="s">
        <v>9</v>
      </c>
      <c r="C8" s="2" t="e">
        <f>SUMIFS('[6]Base de Datos'!$J$27:$J$5000,'[6]Base de Datos'!$F$27:$F$5000,"&gt;30-Jun",'[6]Base de Datos'!$F$27:$F$5000,"&lt;1-Aug")</f>
        <v>#VALUE!</v>
      </c>
      <c r="D8" s="2" t="e">
        <f>C8/2.2</f>
        <v>#VALUE!</v>
      </c>
    </row>
    <row r="9" spans="2:4">
      <c r="B9" t="s">
        <v>10</v>
      </c>
      <c r="C9" s="2" t="e">
        <f>SUMIFS('[6]Base de Datos'!$J$27:$J$5000,'[6]Base de Datos'!$F$27:$F$5000,"&gt;31-Jul",'[6]Base de Datos'!$F$27:$F$5000,"&lt;1-Sep")</f>
        <v>#VALUE!</v>
      </c>
      <c r="D9" s="2" t="e">
        <f>C9/2.2</f>
        <v>#VALUE!</v>
      </c>
    </row>
    <row r="10" spans="2:4">
      <c r="B10" t="s">
        <v>11</v>
      </c>
      <c r="C10" s="2" t="e">
        <f>SUMIFS('[6]Base de Datos'!$J$27:$J$5000,'[6]Base de Datos'!$F$27:$F$5000,"&gt;31-Aug",'[6]Base de Datos'!$F$27:$F$5000,"&lt;1-Oct")</f>
        <v>#VALUE!</v>
      </c>
      <c r="D10" s="2" t="e">
        <f>C10/2.2</f>
        <v>#VALUE!</v>
      </c>
    </row>
    <row r="11" spans="2:4">
      <c r="B11" t="s">
        <v>12</v>
      </c>
      <c r="C11" s="2" t="e">
        <f>SUMIFS('[6]Base de Datos'!$J$27:$J$5000,'[6]Base de Datos'!$F$27:$F$5000,"&gt;30-Sep",'[6]Base de Datos'!$F$27:$F$5000,"&lt;1-Nov")</f>
        <v>#VALUE!</v>
      </c>
      <c r="D11" s="2" t="e">
        <f>C11/2.2</f>
        <v>#VALUE!</v>
      </c>
    </row>
    <row r="12" spans="2:4">
      <c r="B12" t="s">
        <v>13</v>
      </c>
      <c r="C12" s="2" t="e">
        <f>SUMIFS('[6]Base de Datos'!$J$27:$J$5000,'[6]Base de Datos'!$F$27:$F$5000,"&gt;31-Oct",'[6]Base de Datos'!$F$27:$F$5000,"&lt;1-Dec")</f>
        <v>#VALUE!</v>
      </c>
      <c r="D12" s="2" t="e">
        <f>C12/2.2</f>
        <v>#VALUE!</v>
      </c>
    </row>
    <row r="13" spans="2:4">
      <c r="B13" t="s">
        <v>14</v>
      </c>
      <c r="C13" s="2" t="e">
        <f>SUMIFS('[6]Base de Datos'!$J$27:$J$5000,'[6]Base de Datos'!$F$27:$F$5000,"&gt;30-Nov",'[6]Base de Datos'!$F$27:$F$5000,"&lt;1-Jan")</f>
        <v>#VALUE!</v>
      </c>
      <c r="D13" s="2" t="e">
        <f>C13/2.2</f>
        <v>#VALUE!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"/>
  <sheetViews>
    <sheetView workbookViewId="0">
      <selection activeCell="G23" sqref="G23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B1:G13"/>
  <sheetViews>
    <sheetView workbookViewId="0">
      <selection activeCell="E2" sqref="E2"/>
    </sheetView>
  </sheetViews>
  <sheetFormatPr defaultRowHeight="15"/>
  <cols>
    <col min="2" max="5" width="15.7109375" customWidth="1"/>
    <col min="7" max="7" width="9.5703125" bestFit="1" customWidth="1"/>
  </cols>
  <sheetData>
    <row r="1" spans="2:7" ht="30" customHeight="1">
      <c r="B1" s="4" t="s">
        <v>0</v>
      </c>
      <c r="C1" s="1" t="s">
        <v>27</v>
      </c>
      <c r="D1" s="4" t="s">
        <v>26</v>
      </c>
      <c r="E1" s="4" t="s">
        <v>24</v>
      </c>
    </row>
    <row r="2" spans="2:7">
      <c r="B2" t="s">
        <v>3</v>
      </c>
      <c r="C2" s="2">
        <f>SUM([18]Scrap!$BL$5:$BL$37)</f>
        <v>5942.9740000000002</v>
      </c>
      <c r="D2" s="2">
        <f>[18]Acumulado!$BP$37</f>
        <v>18046.247438099083</v>
      </c>
      <c r="E2" s="2">
        <f>SUM(C2:D2)</f>
        <v>23989.221438099084</v>
      </c>
      <c r="G2" s="2"/>
    </row>
    <row r="3" spans="2:7">
      <c r="B3" t="s">
        <v>4</v>
      </c>
      <c r="C3" s="2">
        <f>[17]Scrap!$BL$38</f>
        <v>2174.8159999999998</v>
      </c>
      <c r="D3" s="2">
        <f>[17]Acumulado!$BP$37</f>
        <v>17260.951465838414</v>
      </c>
      <c r="E3" s="2">
        <f>SUM(C3:D3)</f>
        <v>19435.767465838413</v>
      </c>
    </row>
    <row r="4" spans="2:7">
      <c r="B4" t="s">
        <v>5</v>
      </c>
      <c r="C4" s="2">
        <f>[16]Scrap!$BL$38</f>
        <v>2584.9739999999997</v>
      </c>
      <c r="D4" s="2">
        <f>[16]Acumulado!$BP$37</f>
        <v>14874.561816375002</v>
      </c>
      <c r="E4" s="2">
        <f>SUM(C4:D4)</f>
        <v>17459.535816375002</v>
      </c>
    </row>
    <row r="5" spans="2:7">
      <c r="B5" t="s">
        <v>6</v>
      </c>
      <c r="C5" s="5">
        <f>[15]Scrap!$BL$38</f>
        <v>2287.2830000000004</v>
      </c>
      <c r="D5" s="5">
        <f>[15]Acumulado!$BP$37</f>
        <v>15228.931509375001</v>
      </c>
      <c r="E5" s="2">
        <f>SUM(C5:D5)</f>
        <v>17516.214509375</v>
      </c>
    </row>
    <row r="6" spans="2:7">
      <c r="B6" t="s">
        <v>7</v>
      </c>
      <c r="C6" s="5">
        <f>[14]Scrap!$BL$38</f>
        <v>2069.605</v>
      </c>
      <c r="D6" s="5">
        <f>[14]Acumulado!$BP$37</f>
        <v>18707.926314039025</v>
      </c>
      <c r="E6" s="2">
        <f>SUM(C6:D6)</f>
        <v>20777.531314039024</v>
      </c>
    </row>
    <row r="7" spans="2:7">
      <c r="B7" t="s">
        <v>8</v>
      </c>
      <c r="C7" s="5">
        <f>[13]Scrap!$BL$38</f>
        <v>1947.6160000000007</v>
      </c>
      <c r="D7" s="5">
        <f>[13]Acumulado!$BP$37</f>
        <v>17391.850041852133</v>
      </c>
      <c r="E7" s="2">
        <f>SUM(C7:D7)</f>
        <v>19339.466041852134</v>
      </c>
    </row>
    <row r="8" spans="2:7">
      <c r="B8" t="s">
        <v>9</v>
      </c>
      <c r="C8" s="5">
        <f>[12]Scrap!$BL$38</f>
        <v>1883.8050000000001</v>
      </c>
      <c r="D8" s="5">
        <f>[12]Acumulado!$BP$37</f>
        <v>17175.064685624999</v>
      </c>
      <c r="E8" s="2">
        <f>SUM(C8:D8)</f>
        <v>19058.869685624999</v>
      </c>
    </row>
    <row r="9" spans="2:7">
      <c r="B9" t="s">
        <v>10</v>
      </c>
      <c r="C9" s="5">
        <f>[11]Scrap!$BL$38</f>
        <v>1662.5419999999999</v>
      </c>
      <c r="D9" s="5">
        <f>[11]Acumulado!$BP$37</f>
        <v>13433.385894880852</v>
      </c>
      <c r="E9" s="2">
        <f>SUM(C9:D9)</f>
        <v>15095.927894880851</v>
      </c>
    </row>
    <row r="10" spans="2:7">
      <c r="B10" t="s">
        <v>11</v>
      </c>
      <c r="C10" s="5">
        <f>[10]Scrap!$BL$47</f>
        <v>1686.0920000000001</v>
      </c>
      <c r="D10" s="5">
        <f>[10]Acumulado!$BP$46</f>
        <v>18315.486336112805</v>
      </c>
      <c r="E10" s="2">
        <f>SUM(C10:D10)</f>
        <v>20001.578336112805</v>
      </c>
    </row>
    <row r="11" spans="2:7">
      <c r="B11" t="s">
        <v>12</v>
      </c>
      <c r="C11" s="5">
        <f>[9]Scrap!$BL$47</f>
        <v>1658.4550000000002</v>
      </c>
      <c r="D11" s="5">
        <f>[9]Acumulado!$BP$46</f>
        <v>20270.222495449692</v>
      </c>
      <c r="E11" s="2">
        <f>SUM(C11:D11)</f>
        <v>21928.677495449694</v>
      </c>
    </row>
    <row r="12" spans="2:7">
      <c r="B12" t="s">
        <v>13</v>
      </c>
      <c r="C12" s="5">
        <f>[8]Scrap!$BL$47</f>
        <v>1032.5540000000001</v>
      </c>
      <c r="D12" s="5">
        <f>[8]Acumulado!$BP$46</f>
        <v>15095.105364375</v>
      </c>
      <c r="E12" s="2">
        <f>SUM(C12:D12)</f>
        <v>16127.659364375</v>
      </c>
    </row>
    <row r="13" spans="2:7">
      <c r="B13" t="s">
        <v>14</v>
      </c>
      <c r="C13" s="5">
        <f>[7]Scrap!$BL$47</f>
        <v>0</v>
      </c>
      <c r="D13" s="5">
        <f>[7]Acumulado!$BP$46</f>
        <v>0</v>
      </c>
      <c r="E13" s="2">
        <f>SUM(C13:D13)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"/>
  <sheetViews>
    <sheetView topLeftCell="C1" workbookViewId="0">
      <selection activeCell="V19" sqref="V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EHS - Monthly Scrap</vt:lpstr>
      <vt:lpstr>EHS - Variance</vt:lpstr>
      <vt:lpstr>EHS - Waste Distribution</vt:lpstr>
      <vt:lpstr>Auto - Monthly Scrap Totals</vt:lpstr>
      <vt:lpstr>Auto - Monthly Graph</vt:lpstr>
      <vt:lpstr>Ext - Monthly Scrap Totals</vt:lpstr>
      <vt:lpstr>Ext - Monthly Graph</vt:lpstr>
      <vt:lpstr>Mold - Monthly Scrap Totals</vt:lpstr>
      <vt:lpstr>Mold - Monthly Graph</vt:lpstr>
      <vt:lpstr>Prod - Shift A</vt:lpstr>
      <vt:lpstr>Prod - Shift B</vt:lpstr>
      <vt:lpstr>Prod - Shift C</vt:lpstr>
      <vt:lpstr>Prod - Total</vt:lpstr>
    </vt:vector>
  </TitlesOfParts>
  <Company>Baxter Healthcare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madrigs</dc:creator>
  <cp:lastModifiedBy>Jenna Jaser</cp:lastModifiedBy>
  <dcterms:created xsi:type="dcterms:W3CDTF">2010-11-22T18:10:38Z</dcterms:created>
  <dcterms:modified xsi:type="dcterms:W3CDTF">2010-12-14T04:51:15Z</dcterms:modified>
</cp:coreProperties>
</file>