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9"/>
  </bookViews>
  <sheets>
    <sheet name="Day 1" sheetId="12" r:id="rId1"/>
    <sheet name="Day 2" sheetId="13" r:id="rId2"/>
    <sheet name="Day 3" sheetId="14" r:id="rId3"/>
    <sheet name="Day 4" sheetId="15" r:id="rId4"/>
    <sheet name="Day 5" sheetId="16" r:id="rId5"/>
    <sheet name="Day 6" sheetId="17" r:id="rId6"/>
    <sheet name="Day 7" sheetId="18" r:id="rId7"/>
    <sheet name="Day 5 vs. 6" sheetId="19" r:id="rId8"/>
    <sheet name="Day 5 vs. 7" sheetId="20" r:id="rId9"/>
    <sheet name="Sheet1" sheetId="1" r:id="rId10"/>
    <sheet name="Sheet2" sheetId="2" r:id="rId11"/>
    <sheet name="Sheet3" sheetId="3" r:id="rId12"/>
  </sheets>
  <calcPr calcId="144525"/>
</workbook>
</file>

<file path=xl/calcChain.xml><?xml version="1.0" encoding="utf-8"?>
<calcChain xmlns="http://schemas.openxmlformats.org/spreadsheetml/2006/main">
  <c r="V3" i="1" l="1"/>
  <c r="V10" i="1" l="1"/>
  <c r="V9" i="1"/>
  <c r="V8" i="1"/>
  <c r="V7" i="1"/>
  <c r="V6" i="1"/>
  <c r="V5" i="1"/>
  <c r="V4" i="1"/>
  <c r="U10" i="1"/>
  <c r="U9" i="1"/>
  <c r="U8" i="1"/>
  <c r="U7" i="1"/>
  <c r="U6" i="1"/>
  <c r="U5" i="1"/>
  <c r="U4" i="1"/>
  <c r="U3" i="1"/>
  <c r="T10" i="1"/>
  <c r="T9" i="1"/>
  <c r="T8" i="1"/>
  <c r="T7" i="1"/>
  <c r="T6" i="1"/>
  <c r="T5" i="1"/>
  <c r="T4" i="1"/>
  <c r="T3" i="1"/>
  <c r="S10" i="1"/>
  <c r="S9" i="1"/>
  <c r="S8" i="1"/>
  <c r="S7" i="1"/>
  <c r="S6" i="1"/>
  <c r="S5" i="1"/>
  <c r="S4" i="1"/>
  <c r="S3" i="1"/>
  <c r="C13" i="1" l="1"/>
  <c r="C14" i="1"/>
  <c r="E13" i="1"/>
  <c r="E14" i="1"/>
  <c r="G13" i="1"/>
  <c r="G14" i="1"/>
  <c r="I13" i="1"/>
  <c r="I14" i="1"/>
  <c r="C16" i="1"/>
  <c r="C17" i="1"/>
  <c r="E16" i="1"/>
  <c r="E17" i="1"/>
  <c r="G16" i="1"/>
  <c r="G17" i="1"/>
  <c r="I16" i="1"/>
  <c r="I17" i="1"/>
  <c r="B13" i="1"/>
  <c r="B14" i="1"/>
  <c r="D13" i="1"/>
  <c r="D14" i="1"/>
  <c r="F13" i="1"/>
  <c r="F14" i="1"/>
  <c r="H13" i="1"/>
  <c r="H14" i="1"/>
  <c r="B16" i="1"/>
  <c r="B17" i="1"/>
  <c r="D16" i="1"/>
  <c r="D17" i="1"/>
  <c r="F16" i="1"/>
  <c r="F17" i="1"/>
  <c r="H16" i="1"/>
  <c r="H17" i="1"/>
</calcChain>
</file>

<file path=xl/sharedStrings.xml><?xml version="1.0" encoding="utf-8"?>
<sst xmlns="http://schemas.openxmlformats.org/spreadsheetml/2006/main" count="271" uniqueCount="56">
  <si>
    <t>Rat 1</t>
  </si>
  <si>
    <t>Rat 2</t>
  </si>
  <si>
    <t>Rat 3</t>
  </si>
  <si>
    <t>Rat 4</t>
  </si>
  <si>
    <t>Rat 5</t>
  </si>
  <si>
    <t>Rat 6</t>
  </si>
  <si>
    <t>Rat 7</t>
  </si>
  <si>
    <t>Rat 8</t>
  </si>
  <si>
    <t>Baseline</t>
  </si>
  <si>
    <t>LY341495</t>
  </si>
  <si>
    <t>Saline</t>
  </si>
  <si>
    <t>Day 1</t>
  </si>
  <si>
    <t>Day 2</t>
  </si>
  <si>
    <t>Day 3</t>
  </si>
  <si>
    <t>Day 4</t>
  </si>
  <si>
    <t>Day 5</t>
  </si>
  <si>
    <t>Day 6</t>
  </si>
  <si>
    <t>Day 7</t>
  </si>
  <si>
    <t>Std Dev</t>
  </si>
  <si>
    <t>Mean</t>
  </si>
  <si>
    <t xml:space="preserve">Mean </t>
  </si>
  <si>
    <t>ANOVA</t>
  </si>
  <si>
    <t>check for outliers (2 std dev away from mean)</t>
  </si>
  <si>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</si>
  <si>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</si>
  <si>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</si>
  <si>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</si>
  <si>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</si>
  <si>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</si>
  <si>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</si>
  <si>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</si>
  <si>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</si>
  <si>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</si>
  <si>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</si>
  <si>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</si>
  <si>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</si>
  <si>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</si>
  <si>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</si>
  <si>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</si>
  <si>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</si>
  <si>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</si>
  <si>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</si>
  <si>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Rat 1 (#2)</t>
  </si>
  <si>
    <t>Rat 2 (#2)</t>
  </si>
  <si>
    <t>Rat 5 (#2)</t>
  </si>
  <si>
    <t>Rat 6 (#2)</t>
  </si>
  <si>
    <t>Rat 3 (#2)</t>
  </si>
  <si>
    <t>Rat 4 (#2)</t>
  </si>
  <si>
    <t>Rat 7 (#2)</t>
  </si>
  <si>
    <t>Rat 8 (#2)</t>
  </si>
  <si>
    <t>none</t>
  </si>
  <si>
    <t>B</t>
  </si>
  <si>
    <t>(between LY341495 and control)</t>
  </si>
  <si>
    <t>p-value&gt;alpha level --&gt; no reason to reject null hypothesis (means are equal)</t>
  </si>
  <si>
    <t>(between LY341495 Day 5 vs. 6)</t>
  </si>
  <si>
    <t>SEMN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</si>
</sst>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0" xfId="0" applyFont="1" applyFill="1"/>
    <xf numFmtId="0" fontId="16" fillId="0" borderId="0" xfId="0" applyFont="1"/>
    <xf numFmtId="0" fontId="0" fillId="0" borderId="0" xfId="0"/>
    <xf numFmtId="0" fontId="18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9" fillId="0" borderId="11" xfId="0" applyFont="1" applyFill="1" applyBorder="1" applyAlignment="1">
      <alignment horizontal="center"/>
    </xf>
    <xf numFmtId="0" fontId="20" fillId="0" borderId="0" xfId="0" applyFont="1"/>
    <xf numFmtId="0" fontId="16" fillId="34" borderId="0" xfId="0" applyFont="1" applyFill="1"/>
    <xf numFmtId="0" fontId="0" fillId="34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Mean</a:t>
            </a:r>
            <a:r>
              <a:rPr lang="en-US" baseline="0"/>
              <a:t> Locomotor Activity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LY341495</c:v>
          </c:tx>
          <c:invertIfNegative val="0"/>
          <c:errBars>
            <c:errBarType val="both"/>
            <c:errValType val="cust"/>
            <c:noEndCap val="0"/>
            <c:plus>
              <c:numRef>
                <c:f>Sheet1!$T$3:$T$10</c:f>
                <c:numCache>
                  <c:formatCode>General</c:formatCode>
                  <c:ptCount val="8"/>
                  <c:pt idx="0">
                    <c:v>1195.6738487803195</c:v>
                  </c:pt>
                  <c:pt idx="1">
                    <c:v>1913.7472460141616</c:v>
                  </c:pt>
                  <c:pt idx="2">
                    <c:v>1830.6932901479893</c:v>
                  </c:pt>
                  <c:pt idx="3">
                    <c:v>2421.716821884836</c:v>
                  </c:pt>
                  <c:pt idx="4">
                    <c:v>2233.5958457592283</c:v>
                  </c:pt>
                  <c:pt idx="5">
                    <c:v>2654.9961664957518</c:v>
                  </c:pt>
                  <c:pt idx="6">
                    <c:v>1458.8510993733512</c:v>
                  </c:pt>
                  <c:pt idx="7">
                    <c:v>1894.7134994561563</c:v>
                  </c:pt>
                </c:numCache>
              </c:numRef>
            </c:plus>
            <c:minus>
              <c:numRef>
                <c:f>Sheet1!$T$3:$T$10</c:f>
                <c:numCache>
                  <c:formatCode>General</c:formatCode>
                  <c:ptCount val="8"/>
                  <c:pt idx="0">
                    <c:v>1195.6738487803195</c:v>
                  </c:pt>
                  <c:pt idx="1">
                    <c:v>1913.7472460141616</c:v>
                  </c:pt>
                  <c:pt idx="2">
                    <c:v>1830.6932901479893</c:v>
                  </c:pt>
                  <c:pt idx="3">
                    <c:v>2421.716821884836</c:v>
                  </c:pt>
                  <c:pt idx="4">
                    <c:v>2233.5958457592283</c:v>
                  </c:pt>
                  <c:pt idx="5">
                    <c:v>2654.9961664957518</c:v>
                  </c:pt>
                  <c:pt idx="6">
                    <c:v>1458.8510993733512</c:v>
                  </c:pt>
                  <c:pt idx="7">
                    <c:v>1894.7134994561563</c:v>
                  </c:pt>
                </c:numCache>
              </c:numRef>
            </c:minus>
          </c:errBars>
          <c:cat>
            <c:numRef>
              <c:f>Sheet1!$X$3:$X$10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Sheet1!$S$3:$S$10</c:f>
              <c:numCache>
                <c:formatCode>General</c:formatCode>
                <c:ptCount val="8"/>
                <c:pt idx="0">
                  <c:v>11512.38</c:v>
                </c:pt>
                <c:pt idx="1">
                  <c:v>5566.2262499999997</c:v>
                </c:pt>
                <c:pt idx="2">
                  <c:v>7067.1724999999997</c:v>
                </c:pt>
                <c:pt idx="3">
                  <c:v>7765.89</c:v>
                </c:pt>
                <c:pt idx="4">
                  <c:v>9507.5774999999994</c:v>
                </c:pt>
                <c:pt idx="5">
                  <c:v>9747.3474999999999</c:v>
                </c:pt>
                <c:pt idx="6">
                  <c:v>10007.000000000002</c:v>
                </c:pt>
                <c:pt idx="7">
                  <c:v>11018.322500000002</c:v>
                </c:pt>
              </c:numCache>
            </c:numRef>
          </c:val>
        </c:ser>
        <c:ser>
          <c:idx val="1"/>
          <c:order val="1"/>
          <c:tx>
            <c:v>Control</c:v>
          </c:tx>
          <c:invertIfNegative val="0"/>
          <c:errBars>
            <c:errBarType val="both"/>
            <c:errValType val="cust"/>
            <c:noEndCap val="0"/>
            <c:plus>
              <c:numRef>
                <c:f>Sheet1!$V$3:$V$10</c:f>
                <c:numCache>
                  <c:formatCode>General</c:formatCode>
                  <c:ptCount val="8"/>
                  <c:pt idx="0">
                    <c:v>1836.993053698262</c:v>
                  </c:pt>
                  <c:pt idx="1">
                    <c:v>1735.5795832084434</c:v>
                  </c:pt>
                  <c:pt idx="2">
                    <c:v>2078.176762098642</c:v>
                  </c:pt>
                  <c:pt idx="3">
                    <c:v>2018.0575720090003</c:v>
                  </c:pt>
                  <c:pt idx="4">
                    <c:v>2733.0467328070263</c:v>
                  </c:pt>
                  <c:pt idx="5">
                    <c:v>2778.7167181629429</c:v>
                  </c:pt>
                  <c:pt idx="6">
                    <c:v>2847.8370127842604</c:v>
                  </c:pt>
                  <c:pt idx="7">
                    <c:v>2396.4511751397122</c:v>
                  </c:pt>
                </c:numCache>
              </c:numRef>
            </c:plus>
            <c:minus>
              <c:numRef>
                <c:f>Sheet1!$V$3:$V$10</c:f>
                <c:numCache>
                  <c:formatCode>General</c:formatCode>
                  <c:ptCount val="8"/>
                  <c:pt idx="0">
                    <c:v>1836.993053698262</c:v>
                  </c:pt>
                  <c:pt idx="1">
                    <c:v>1735.5795832084434</c:v>
                  </c:pt>
                  <c:pt idx="2">
                    <c:v>2078.176762098642</c:v>
                  </c:pt>
                  <c:pt idx="3">
                    <c:v>2018.0575720090003</c:v>
                  </c:pt>
                  <c:pt idx="4">
                    <c:v>2733.0467328070263</c:v>
                  </c:pt>
                  <c:pt idx="5">
                    <c:v>2778.7167181629429</c:v>
                  </c:pt>
                  <c:pt idx="6">
                    <c:v>2847.8370127842604</c:v>
                  </c:pt>
                  <c:pt idx="7">
                    <c:v>2396.4511751397122</c:v>
                  </c:pt>
                </c:numCache>
              </c:numRef>
            </c:minus>
          </c:errBars>
          <c:cat>
            <c:numRef>
              <c:f>Sheet1!$X$3:$X$10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Sheet1!$U$3:$U$10</c:f>
              <c:numCache>
                <c:formatCode>General</c:formatCode>
                <c:ptCount val="8"/>
                <c:pt idx="0">
                  <c:v>11326.712500000001</c:v>
                </c:pt>
                <c:pt idx="1">
                  <c:v>6118.4075000000003</c:v>
                </c:pt>
                <c:pt idx="2">
                  <c:v>7710.5987500000001</c:v>
                </c:pt>
                <c:pt idx="3">
                  <c:v>9708.4</c:v>
                </c:pt>
                <c:pt idx="4">
                  <c:v>10923.987499999999</c:v>
                </c:pt>
                <c:pt idx="5">
                  <c:v>12243.916249999998</c:v>
                </c:pt>
                <c:pt idx="6">
                  <c:v>13945.981249999999</c:v>
                </c:pt>
                <c:pt idx="7">
                  <c:v>14023.45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9264"/>
        <c:axId val="43661184"/>
      </c:barChart>
      <c:catAx>
        <c:axId val="4365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661184"/>
        <c:crosses val="autoZero"/>
        <c:auto val="1"/>
        <c:lblAlgn val="ctr"/>
        <c:lblOffset val="100"/>
        <c:noMultiLvlLbl val="0"/>
      </c:catAx>
      <c:valAx>
        <c:axId val="4366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3659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11</xdr:row>
      <xdr:rowOff>42861</xdr:rowOff>
    </xdr:from>
    <xdr:to>
      <xdr:col>27</xdr:col>
      <xdr:colOff>180975</xdr:colOff>
      <xdr:row>28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9" sqref="I9"/>
    </sheetView>
  </sheetViews>
  <sheetFormatPr defaultRowHeight="15" x14ac:dyDescent="0.25"/>
  <sheetData>
    <row r="1" spans="1:7" x14ac:dyDescent="0.25">
      <c r="A1" t="s">
        <v>23</v>
      </c>
      <c r="C1" t="s">
        <v>52</v>
      </c>
      <c r="G1" t="s">
        <v>53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44529.81</v>
      </c>
      <c r="D5" s="5">
        <v>5566.2262499999997</v>
      </c>
      <c r="E5" s="5">
        <v>3662428.5216267877</v>
      </c>
    </row>
    <row r="6" spans="1:7" ht="15.75" thickBot="1" x14ac:dyDescent="0.3">
      <c r="A6" s="6" t="s">
        <v>31</v>
      </c>
      <c r="B6" s="6">
        <v>8</v>
      </c>
      <c r="C6" s="6">
        <v>48947.26</v>
      </c>
      <c r="D6" s="6">
        <v>6118.4075000000003</v>
      </c>
      <c r="E6" s="6">
        <v>3012236.4896499938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1219616.5314062536</v>
      </c>
      <c r="C11" s="5">
        <v>1</v>
      </c>
      <c r="D11" s="5">
        <v>1219616.5314062536</v>
      </c>
      <c r="E11" s="5">
        <v>0.36544651434812758</v>
      </c>
      <c r="F11" s="5">
        <v>0.55516821620486301</v>
      </c>
      <c r="G11" s="5">
        <v>4.6001099366694227</v>
      </c>
    </row>
    <row r="12" spans="1:7" x14ac:dyDescent="0.25">
      <c r="A12" s="5" t="s">
        <v>40</v>
      </c>
      <c r="B12" s="5">
        <v>46722655.078937501</v>
      </c>
      <c r="C12" s="5">
        <v>14</v>
      </c>
      <c r="D12" s="5">
        <v>3337332.5056383931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47942271.610343754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tabSelected="1" topLeftCell="J1" workbookViewId="0">
      <selection activeCell="AA3" sqref="AA3"/>
    </sheetView>
  </sheetViews>
  <sheetFormatPr defaultRowHeight="15" x14ac:dyDescent="0.25"/>
  <cols>
    <col min="2" max="2" width="10.5703125" customWidth="1"/>
    <col min="3" max="3" width="10.42578125" customWidth="1"/>
    <col min="4" max="4" width="10.28515625" customWidth="1"/>
    <col min="5" max="5" width="10.140625" customWidth="1"/>
    <col min="6" max="9" width="10.140625" style="3" customWidth="1"/>
    <col min="10" max="10" width="10.140625" customWidth="1"/>
    <col min="11" max="11" width="10.28515625" customWidth="1"/>
    <col min="12" max="12" width="10.42578125" customWidth="1"/>
    <col min="14" max="20" width="9.140625" style="3"/>
  </cols>
  <sheetData>
    <row r="1" spans="1:24" x14ac:dyDescent="0.25">
      <c r="B1" s="1" t="s">
        <v>9</v>
      </c>
      <c r="C1" s="1"/>
      <c r="D1" s="1"/>
      <c r="E1" s="1"/>
      <c r="F1" s="1"/>
      <c r="G1" s="1"/>
      <c r="H1" s="1"/>
      <c r="I1" s="1"/>
      <c r="J1" s="2" t="s">
        <v>10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4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42</v>
      </c>
      <c r="G2" s="1" t="s">
        <v>43</v>
      </c>
      <c r="H2" s="1" t="s">
        <v>44</v>
      </c>
      <c r="I2" s="1" t="s">
        <v>45</v>
      </c>
      <c r="J2" s="2" t="s">
        <v>4</v>
      </c>
      <c r="K2" s="2" t="s">
        <v>5</v>
      </c>
      <c r="L2" s="2" t="s">
        <v>6</v>
      </c>
      <c r="M2" s="2" t="s">
        <v>7</v>
      </c>
      <c r="N2" s="2" t="s">
        <v>46</v>
      </c>
      <c r="O2" s="2" t="s">
        <v>47</v>
      </c>
      <c r="P2" s="2" t="s">
        <v>48</v>
      </c>
      <c r="Q2" s="2" t="s">
        <v>49</v>
      </c>
      <c r="R2" s="2"/>
      <c r="S2" s="1" t="s">
        <v>20</v>
      </c>
      <c r="T2" s="1" t="s">
        <v>18</v>
      </c>
      <c r="U2" s="2" t="s">
        <v>19</v>
      </c>
      <c r="V2" s="2" t="s">
        <v>18</v>
      </c>
      <c r="W2" s="2" t="s">
        <v>55</v>
      </c>
    </row>
    <row r="3" spans="1:24" x14ac:dyDescent="0.25">
      <c r="A3" s="2" t="s">
        <v>8</v>
      </c>
      <c r="B3" s="3">
        <v>12267.88</v>
      </c>
      <c r="C3" s="3">
        <v>11334.56</v>
      </c>
      <c r="D3" s="3">
        <v>11813.49</v>
      </c>
      <c r="E3" s="3">
        <v>11275.57</v>
      </c>
      <c r="F3" s="3">
        <v>12455.04</v>
      </c>
      <c r="G3" s="3">
        <v>9900.5400000000009</v>
      </c>
      <c r="H3" s="3">
        <v>9827.26</v>
      </c>
      <c r="I3" s="3">
        <v>13224.7</v>
      </c>
      <c r="J3" s="3">
        <v>10291.02</v>
      </c>
      <c r="K3" s="3">
        <v>12571.88</v>
      </c>
      <c r="L3" s="3">
        <v>9744.69</v>
      </c>
      <c r="M3" s="4">
        <v>9035.02</v>
      </c>
      <c r="N3" s="3">
        <v>10914.88</v>
      </c>
      <c r="O3" s="3">
        <v>10625.22</v>
      </c>
      <c r="P3" s="3">
        <v>14480.28</v>
      </c>
      <c r="Q3" s="3">
        <v>12950.71</v>
      </c>
      <c r="S3" s="3">
        <f t="shared" ref="S3:S10" si="0">AVERAGE(B3:I3)</f>
        <v>11512.38</v>
      </c>
      <c r="T3" s="3">
        <f t="shared" ref="T3:T10" si="1">STDEV(B3:I3)</f>
        <v>1195.6738487803195</v>
      </c>
      <c r="U3" s="3">
        <f t="shared" ref="U3:U10" si="2">AVERAGE(J3:Q3)</f>
        <v>11326.712500000001</v>
      </c>
      <c r="V3" s="3">
        <f>STDEV(J3:Q3)</f>
        <v>1836.993053698262</v>
      </c>
      <c r="X3">
        <v>0</v>
      </c>
    </row>
    <row r="4" spans="1:24" x14ac:dyDescent="0.25">
      <c r="A4" s="2" t="s">
        <v>11</v>
      </c>
      <c r="B4" s="3">
        <v>5340.55</v>
      </c>
      <c r="C4" s="3">
        <v>4025.87</v>
      </c>
      <c r="D4" s="3">
        <v>3692.8</v>
      </c>
      <c r="E4" s="3">
        <v>7221.23</v>
      </c>
      <c r="F4" s="3">
        <v>8008.81</v>
      </c>
      <c r="G4" s="3">
        <v>3018.2</v>
      </c>
      <c r="H4" s="3">
        <v>5533.65</v>
      </c>
      <c r="I4" s="3">
        <v>7688.7</v>
      </c>
      <c r="J4" s="3">
        <v>6535.88</v>
      </c>
      <c r="K4" s="3">
        <v>6699.21</v>
      </c>
      <c r="L4" s="3">
        <v>5950.66</v>
      </c>
      <c r="M4" s="4">
        <v>2068.4499999999998</v>
      </c>
      <c r="N4" s="3">
        <v>6435.15</v>
      </c>
      <c r="O4" s="3">
        <v>6262.92</v>
      </c>
      <c r="P4" s="3">
        <v>7828.23</v>
      </c>
      <c r="Q4" s="3">
        <v>7166.76</v>
      </c>
      <c r="S4" s="3">
        <f t="shared" si="0"/>
        <v>5566.2262499999997</v>
      </c>
      <c r="T4" s="3">
        <f t="shared" si="1"/>
        <v>1913.7472460141616</v>
      </c>
      <c r="U4" s="3">
        <f t="shared" si="2"/>
        <v>6118.4075000000003</v>
      </c>
      <c r="V4" s="3">
        <f t="shared" ref="V4:V10" si="3">STDEV(J4:Q4)</f>
        <v>1735.5795832084434</v>
      </c>
      <c r="X4">
        <v>1</v>
      </c>
    </row>
    <row r="5" spans="1:24" x14ac:dyDescent="0.25">
      <c r="A5" s="2" t="s">
        <v>12</v>
      </c>
      <c r="B5" s="3">
        <v>4299.55</v>
      </c>
      <c r="C5" s="3">
        <v>5780.79</v>
      </c>
      <c r="D5" s="3">
        <v>8092.58</v>
      </c>
      <c r="E5" s="3">
        <v>7703.88</v>
      </c>
      <c r="F5" s="3">
        <v>8951.57</v>
      </c>
      <c r="G5" s="3">
        <v>4988.47</v>
      </c>
      <c r="H5" s="3">
        <v>7502.21</v>
      </c>
      <c r="I5" s="3">
        <v>9218.33</v>
      </c>
      <c r="J5" s="3">
        <v>7421.01</v>
      </c>
      <c r="K5" s="3">
        <v>9617.35</v>
      </c>
      <c r="L5" s="3">
        <v>7090.39</v>
      </c>
      <c r="M5" s="3">
        <v>4334.21</v>
      </c>
      <c r="N5" s="3">
        <v>8209.5</v>
      </c>
      <c r="O5" s="3">
        <v>5452.42</v>
      </c>
      <c r="P5" s="3">
        <v>10418.219999999999</v>
      </c>
      <c r="Q5" s="3">
        <v>9141.69</v>
      </c>
      <c r="S5" s="3">
        <f t="shared" si="0"/>
        <v>7067.1724999999997</v>
      </c>
      <c r="T5" s="3">
        <f t="shared" si="1"/>
        <v>1830.6932901479893</v>
      </c>
      <c r="U5" s="3">
        <f t="shared" si="2"/>
        <v>7710.5987500000001</v>
      </c>
      <c r="V5" s="3">
        <f t="shared" si="3"/>
        <v>2078.176762098642</v>
      </c>
      <c r="X5">
        <v>2</v>
      </c>
    </row>
    <row r="6" spans="1:24" x14ac:dyDescent="0.25">
      <c r="A6" s="2" t="s">
        <v>13</v>
      </c>
      <c r="B6" s="3">
        <v>3732.6</v>
      </c>
      <c r="C6" s="3">
        <v>7203.07</v>
      </c>
      <c r="D6" s="3">
        <v>5462.02</v>
      </c>
      <c r="E6" s="3">
        <v>9502.06</v>
      </c>
      <c r="F6" s="3">
        <v>10759.9</v>
      </c>
      <c r="G6" s="3">
        <v>7374.22</v>
      </c>
      <c r="H6" s="3">
        <v>7677.57</v>
      </c>
      <c r="I6" s="3">
        <v>10415.68</v>
      </c>
      <c r="J6" s="3">
        <v>10049.81</v>
      </c>
      <c r="K6" s="3">
        <v>12624.25</v>
      </c>
      <c r="L6" s="3">
        <v>8633.3799999999992</v>
      </c>
      <c r="M6" s="3">
        <v>7073.36</v>
      </c>
      <c r="N6" s="3">
        <v>10305.950000000001</v>
      </c>
      <c r="O6" s="3">
        <v>6993.3</v>
      </c>
      <c r="P6" s="3">
        <v>11609.15</v>
      </c>
      <c r="Q6" s="3">
        <v>10378</v>
      </c>
      <c r="S6" s="3">
        <f t="shared" si="0"/>
        <v>7765.89</v>
      </c>
      <c r="T6" s="3">
        <f t="shared" si="1"/>
        <v>2421.716821884836</v>
      </c>
      <c r="U6" s="3">
        <f t="shared" si="2"/>
        <v>9708.4</v>
      </c>
      <c r="V6" s="3">
        <f t="shared" si="3"/>
        <v>2018.0575720090003</v>
      </c>
      <c r="X6">
        <v>3</v>
      </c>
    </row>
    <row r="7" spans="1:24" x14ac:dyDescent="0.25">
      <c r="A7" s="2" t="s">
        <v>14</v>
      </c>
      <c r="B7" s="4">
        <v>6284.87</v>
      </c>
      <c r="C7" s="3">
        <v>9776.57</v>
      </c>
      <c r="D7" s="3">
        <v>9443.68</v>
      </c>
      <c r="E7" s="3">
        <v>10922.95</v>
      </c>
      <c r="F7" s="3">
        <v>12923.39</v>
      </c>
      <c r="G7" s="3">
        <v>6399.29</v>
      </c>
      <c r="H7" s="3">
        <v>9774.33</v>
      </c>
      <c r="I7" s="3">
        <v>10535.54</v>
      </c>
      <c r="J7" s="3">
        <v>11592.66</v>
      </c>
      <c r="K7" s="3">
        <v>12633.79</v>
      </c>
      <c r="L7" s="3">
        <v>10963.74</v>
      </c>
      <c r="M7" s="3">
        <v>7096.06</v>
      </c>
      <c r="N7" s="3">
        <v>12538.03</v>
      </c>
      <c r="O7" s="3">
        <v>6291.48</v>
      </c>
      <c r="P7" s="3">
        <v>13580.83</v>
      </c>
      <c r="Q7" s="3">
        <v>12695.31</v>
      </c>
      <c r="S7" s="3">
        <f t="shared" si="0"/>
        <v>9507.5774999999994</v>
      </c>
      <c r="T7" s="3">
        <f t="shared" si="1"/>
        <v>2233.5958457592283</v>
      </c>
      <c r="U7">
        <f t="shared" si="2"/>
        <v>10923.987499999999</v>
      </c>
      <c r="V7">
        <f t="shared" si="3"/>
        <v>2733.0467328070263</v>
      </c>
      <c r="X7">
        <v>4</v>
      </c>
    </row>
    <row r="8" spans="1:24" x14ac:dyDescent="0.25">
      <c r="A8" s="2" t="s">
        <v>15</v>
      </c>
      <c r="B8" s="4">
        <v>4891.74</v>
      </c>
      <c r="C8" s="3">
        <v>9356.24</v>
      </c>
      <c r="D8" s="3">
        <v>9404.0499999999993</v>
      </c>
      <c r="E8" s="3">
        <v>10378.85</v>
      </c>
      <c r="F8" s="3">
        <v>14079.56</v>
      </c>
      <c r="G8" s="3">
        <v>7928.5</v>
      </c>
      <c r="H8" s="3">
        <v>10845.71</v>
      </c>
      <c r="I8" s="3">
        <v>11094.13</v>
      </c>
      <c r="J8" s="3">
        <v>13476.93</v>
      </c>
      <c r="K8" s="3">
        <v>14898.27</v>
      </c>
      <c r="L8" s="3">
        <v>12683.01</v>
      </c>
      <c r="M8" s="3">
        <v>7446.76</v>
      </c>
      <c r="N8" s="3">
        <v>11576.74</v>
      </c>
      <c r="O8" s="3">
        <v>9325.52</v>
      </c>
      <c r="P8" s="3">
        <v>15867.14</v>
      </c>
      <c r="Q8" s="3">
        <v>12676.96</v>
      </c>
      <c r="S8" s="3">
        <f t="shared" si="0"/>
        <v>9747.3474999999999</v>
      </c>
      <c r="T8" s="3">
        <f t="shared" si="1"/>
        <v>2654.9961664957518</v>
      </c>
      <c r="U8">
        <f t="shared" si="2"/>
        <v>12243.916249999998</v>
      </c>
      <c r="V8">
        <f t="shared" si="3"/>
        <v>2778.7167181629429</v>
      </c>
      <c r="X8">
        <v>5</v>
      </c>
    </row>
    <row r="9" spans="1:24" x14ac:dyDescent="0.25">
      <c r="A9" s="2" t="s">
        <v>16</v>
      </c>
      <c r="B9" s="4">
        <v>7756.21</v>
      </c>
      <c r="C9" s="3">
        <v>10436.41</v>
      </c>
      <c r="D9" s="3">
        <v>10421.81</v>
      </c>
      <c r="E9" s="3">
        <v>10853.93</v>
      </c>
      <c r="F9" s="3">
        <v>12479.07</v>
      </c>
      <c r="G9" s="3">
        <v>8403.2000000000007</v>
      </c>
      <c r="H9" s="3">
        <v>9736.52</v>
      </c>
      <c r="I9" s="3">
        <v>9968.85</v>
      </c>
      <c r="J9" s="3">
        <v>13288.66</v>
      </c>
      <c r="K9" s="3">
        <v>17187.310000000001</v>
      </c>
      <c r="L9" s="3">
        <v>12398.48</v>
      </c>
      <c r="M9" s="3">
        <v>9179.41</v>
      </c>
      <c r="N9" s="3">
        <v>15407.67</v>
      </c>
      <c r="O9" s="3">
        <v>11403.15</v>
      </c>
      <c r="P9" s="3">
        <v>16871.97</v>
      </c>
      <c r="Q9" s="3">
        <v>15831.2</v>
      </c>
      <c r="S9" s="3">
        <f t="shared" si="0"/>
        <v>10007.000000000002</v>
      </c>
      <c r="T9" s="3">
        <f t="shared" si="1"/>
        <v>1458.8510993733512</v>
      </c>
      <c r="U9">
        <f t="shared" si="2"/>
        <v>13945.981249999999</v>
      </c>
      <c r="V9">
        <f t="shared" si="3"/>
        <v>2847.8370127842604</v>
      </c>
      <c r="X9">
        <v>6</v>
      </c>
    </row>
    <row r="10" spans="1:24" x14ac:dyDescent="0.25">
      <c r="A10" s="2" t="s">
        <v>17</v>
      </c>
      <c r="B10" s="4">
        <v>7515.27</v>
      </c>
      <c r="C10" s="3">
        <v>10633.67</v>
      </c>
      <c r="D10" s="3">
        <v>11221.86</v>
      </c>
      <c r="E10" s="3">
        <v>10882.31</v>
      </c>
      <c r="F10" s="3">
        <v>13942.52</v>
      </c>
      <c r="G10" s="3">
        <v>10002.870000000001</v>
      </c>
      <c r="H10" s="3">
        <v>12761.9</v>
      </c>
      <c r="I10" s="3">
        <v>11186.18</v>
      </c>
      <c r="J10" s="3">
        <v>13941.92</v>
      </c>
      <c r="K10" s="3">
        <v>18154.34</v>
      </c>
      <c r="L10" s="3">
        <v>12705.36</v>
      </c>
      <c r="M10" s="3">
        <v>10825.37</v>
      </c>
      <c r="N10" s="3">
        <v>15728.1</v>
      </c>
      <c r="O10" s="3">
        <v>11588.48</v>
      </c>
      <c r="P10" s="3">
        <v>15520.18</v>
      </c>
      <c r="Q10" s="3">
        <v>13723.85</v>
      </c>
      <c r="S10" s="3">
        <f t="shared" si="0"/>
        <v>11018.322500000002</v>
      </c>
      <c r="T10" s="3">
        <f t="shared" si="1"/>
        <v>1894.7134994561563</v>
      </c>
      <c r="U10" s="3">
        <f t="shared" si="2"/>
        <v>14023.45</v>
      </c>
      <c r="V10" s="3">
        <f t="shared" si="3"/>
        <v>2396.4511751397122</v>
      </c>
      <c r="X10">
        <v>7</v>
      </c>
    </row>
    <row r="11" spans="1:24" s="3" customFormat="1" x14ac:dyDescent="0.25">
      <c r="A11" s="2"/>
      <c r="B11" s="4"/>
    </row>
    <row r="12" spans="1:24" s="3" customFormat="1" x14ac:dyDescent="0.25">
      <c r="A12" s="2"/>
      <c r="B12" s="8" t="s">
        <v>8</v>
      </c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  <c r="K12" s="2" t="s">
        <v>9</v>
      </c>
    </row>
    <row r="13" spans="1:24" s="3" customFormat="1" x14ac:dyDescent="0.25">
      <c r="A13" s="2" t="s">
        <v>9</v>
      </c>
      <c r="B13" s="4">
        <f>S3-(2*T3)</f>
        <v>9121.0323024393601</v>
      </c>
      <c r="C13" s="3">
        <f>S4-(2*T4)</f>
        <v>1738.7317579716764</v>
      </c>
      <c r="D13" s="3">
        <f>S5-(2*T5)</f>
        <v>3405.7859197040211</v>
      </c>
      <c r="E13" s="3">
        <f>S6-(2*T6)</f>
        <v>2922.4563562303283</v>
      </c>
      <c r="F13" s="3">
        <f>S7-(2*T7)</f>
        <v>5040.3858084815429</v>
      </c>
      <c r="G13" s="3">
        <f>S8-(2*T8)</f>
        <v>4437.3551670084962</v>
      </c>
      <c r="H13" s="3">
        <f>S9-(2*T9)</f>
        <v>7089.2978012532994</v>
      </c>
      <c r="I13" s="3">
        <f>S10-(2*T10)</f>
        <v>7228.8955010876889</v>
      </c>
      <c r="K13" s="3" t="s">
        <v>51</v>
      </c>
      <c r="L13" s="3">
        <v>1</v>
      </c>
      <c r="M13" s="3">
        <v>2</v>
      </c>
      <c r="N13" s="3">
        <v>3</v>
      </c>
      <c r="O13" s="3">
        <v>4</v>
      </c>
      <c r="P13" s="3">
        <v>5</v>
      </c>
      <c r="Q13" s="3">
        <v>6</v>
      </c>
      <c r="R13" s="3">
        <v>7</v>
      </c>
    </row>
    <row r="14" spans="1:24" s="3" customFormat="1" x14ac:dyDescent="0.25">
      <c r="A14" s="2"/>
      <c r="B14" s="4">
        <f>S3+(2*T3)</f>
        <v>13903.727697560638</v>
      </c>
      <c r="C14" s="3">
        <f>S4+(2*T4)</f>
        <v>9393.720742028323</v>
      </c>
      <c r="D14" s="3">
        <f>S5+(2*T5)</f>
        <v>10728.559080295978</v>
      </c>
      <c r="E14" s="3">
        <f>S6+(2*T6)</f>
        <v>12609.323643769672</v>
      </c>
      <c r="F14" s="3">
        <f>S7+(2*T7)</f>
        <v>13974.769191518455</v>
      </c>
      <c r="G14" s="3">
        <f>S8+(2*T8)</f>
        <v>15057.339832991503</v>
      </c>
      <c r="H14" s="3">
        <f>S9+(2*T9)</f>
        <v>12924.702198746705</v>
      </c>
      <c r="I14" s="3">
        <f>S10+(2*T10)</f>
        <v>14807.749498912315</v>
      </c>
      <c r="K14" s="3">
        <v>9827.26</v>
      </c>
      <c r="L14" s="3">
        <v>3018.2</v>
      </c>
      <c r="M14" s="3">
        <v>4299.55</v>
      </c>
      <c r="N14" s="3">
        <v>3732.6</v>
      </c>
      <c r="O14" s="3">
        <v>6284.87</v>
      </c>
      <c r="P14" s="3">
        <v>4891.74</v>
      </c>
      <c r="Q14" s="3">
        <v>7756.21</v>
      </c>
      <c r="R14" s="3">
        <v>7515.27</v>
      </c>
    </row>
    <row r="15" spans="1:24" s="3" customFormat="1" x14ac:dyDescent="0.25">
      <c r="A15" s="2"/>
      <c r="B15" s="4" t="s">
        <v>50</v>
      </c>
      <c r="C15" s="3" t="s">
        <v>50</v>
      </c>
      <c r="D15" s="3" t="s">
        <v>50</v>
      </c>
      <c r="E15" s="3" t="s">
        <v>50</v>
      </c>
      <c r="F15" s="3" t="s">
        <v>50</v>
      </c>
      <c r="G15" s="3" t="s">
        <v>50</v>
      </c>
      <c r="H15" s="3" t="s">
        <v>50</v>
      </c>
      <c r="I15" s="3" t="s">
        <v>50</v>
      </c>
      <c r="K15" s="3">
        <v>9900.5400000000009</v>
      </c>
      <c r="L15" s="3">
        <v>3692.8</v>
      </c>
      <c r="M15" s="3">
        <v>4988.47</v>
      </c>
      <c r="N15" s="3">
        <v>5462.02</v>
      </c>
      <c r="O15" s="3">
        <v>6399.29</v>
      </c>
      <c r="P15" s="3">
        <v>7928.5</v>
      </c>
      <c r="Q15" s="3">
        <v>8403.2000000000007</v>
      </c>
      <c r="R15" s="3">
        <v>10002.870000000001</v>
      </c>
    </row>
    <row r="16" spans="1:24" s="3" customFormat="1" x14ac:dyDescent="0.25">
      <c r="A16" s="2" t="s">
        <v>10</v>
      </c>
      <c r="B16" s="4">
        <f>U3-(2*V3)</f>
        <v>7652.7263926034775</v>
      </c>
      <c r="C16" s="3">
        <f>U4-(2*V4)</f>
        <v>2647.2483335831134</v>
      </c>
      <c r="D16" s="3">
        <f>U5-(2*V5)</f>
        <v>3554.245225802716</v>
      </c>
      <c r="E16" s="3">
        <f>U6-(2*V6)</f>
        <v>5672.2848559819995</v>
      </c>
      <c r="F16" s="3">
        <f>U7-(2*V7)</f>
        <v>5457.8940343859467</v>
      </c>
      <c r="G16" s="3">
        <f>U8-(2*V8)</f>
        <v>6686.4828136741125</v>
      </c>
      <c r="H16" s="3">
        <f>U9-(2*V9)</f>
        <v>8250.307224431479</v>
      </c>
      <c r="I16" s="3">
        <f>U10-(2*V10)</f>
        <v>9230.5476497205764</v>
      </c>
      <c r="K16" s="3">
        <v>11275.57</v>
      </c>
      <c r="L16" s="3">
        <v>4025.87</v>
      </c>
      <c r="M16" s="3">
        <v>5780.79</v>
      </c>
      <c r="N16" s="3">
        <v>7203.07</v>
      </c>
      <c r="O16" s="3">
        <v>9443.68</v>
      </c>
      <c r="P16" s="3">
        <v>9356.24</v>
      </c>
      <c r="Q16" s="3">
        <v>9736.52</v>
      </c>
      <c r="R16" s="3">
        <v>10633.67</v>
      </c>
    </row>
    <row r="17" spans="1:22" s="3" customFormat="1" x14ac:dyDescent="0.25">
      <c r="A17" s="2"/>
      <c r="B17" s="4">
        <f>U3+(2*V3)</f>
        <v>15000.698607396525</v>
      </c>
      <c r="C17" s="3">
        <f>U4+(2*V4)</f>
        <v>9589.5666664168875</v>
      </c>
      <c r="D17" s="3">
        <f>U5+(2*V5)</f>
        <v>11866.952274197283</v>
      </c>
      <c r="E17" s="3">
        <f>U6+(2*V6)</f>
        <v>13744.515144018</v>
      </c>
      <c r="F17" s="3">
        <f>U7+(2*V7)</f>
        <v>16390.080965614052</v>
      </c>
      <c r="G17" s="3">
        <f>U8+(2*V8)</f>
        <v>17801.349686325884</v>
      </c>
      <c r="H17" s="3">
        <f>U9+(2*V9)</f>
        <v>19641.655275568519</v>
      </c>
      <c r="I17" s="3">
        <f>U10+(2*V10)</f>
        <v>18816.352350279427</v>
      </c>
      <c r="K17" s="3">
        <v>11334.56</v>
      </c>
      <c r="L17" s="3">
        <v>5340.55</v>
      </c>
      <c r="M17" s="3">
        <v>7502.21</v>
      </c>
      <c r="N17" s="3">
        <v>7374.22</v>
      </c>
      <c r="O17" s="3">
        <v>9774.33</v>
      </c>
      <c r="P17" s="3">
        <v>9404.0499999999993</v>
      </c>
      <c r="Q17" s="3">
        <v>9968.85</v>
      </c>
      <c r="R17" s="3">
        <v>10882.31</v>
      </c>
    </row>
    <row r="18" spans="1:22" s="3" customFormat="1" x14ac:dyDescent="0.25">
      <c r="A18"/>
      <c r="B18" t="s">
        <v>50</v>
      </c>
      <c r="C18" t="s">
        <v>50</v>
      </c>
      <c r="D18" t="s">
        <v>50</v>
      </c>
      <c r="E18" t="s">
        <v>50</v>
      </c>
      <c r="F18" s="3" t="s">
        <v>50</v>
      </c>
      <c r="G18" s="3" t="s">
        <v>50</v>
      </c>
      <c r="H18" s="3" t="s">
        <v>50</v>
      </c>
      <c r="I18" s="3" t="s">
        <v>50</v>
      </c>
      <c r="J18"/>
      <c r="K18" s="3">
        <v>11813.49</v>
      </c>
      <c r="L18" s="3">
        <v>5533.65</v>
      </c>
      <c r="M18" s="3">
        <v>7703.88</v>
      </c>
      <c r="N18" s="3">
        <v>7677.57</v>
      </c>
      <c r="O18" s="3">
        <v>9776.57</v>
      </c>
      <c r="P18" s="3">
        <v>10378.85</v>
      </c>
      <c r="Q18" s="3">
        <v>10421.81</v>
      </c>
      <c r="R18" s="3">
        <v>11186.18</v>
      </c>
      <c r="U18"/>
      <c r="V18"/>
    </row>
    <row r="19" spans="1:22" s="3" customFormat="1" x14ac:dyDescent="0.25">
      <c r="J19"/>
      <c r="K19" s="3">
        <v>12267.88</v>
      </c>
      <c r="L19" s="3">
        <v>7221.23</v>
      </c>
      <c r="M19" s="3">
        <v>8092.58</v>
      </c>
      <c r="N19" s="3">
        <v>9502.06</v>
      </c>
      <c r="O19" s="3">
        <v>10535.54</v>
      </c>
      <c r="P19" s="3">
        <v>10845.71</v>
      </c>
      <c r="Q19" s="3">
        <v>10436.41</v>
      </c>
      <c r="R19" s="3">
        <v>11221.86</v>
      </c>
    </row>
    <row r="20" spans="1:22" x14ac:dyDescent="0.25">
      <c r="K20" s="3">
        <v>12455.04</v>
      </c>
      <c r="L20" s="3">
        <v>7688.7</v>
      </c>
      <c r="M20" s="3">
        <v>8951.57</v>
      </c>
      <c r="N20" s="3">
        <v>10415.68</v>
      </c>
      <c r="O20" s="3">
        <v>10922.95</v>
      </c>
      <c r="P20" s="3">
        <v>11094.13</v>
      </c>
      <c r="Q20" s="3">
        <v>10853.93</v>
      </c>
      <c r="R20" s="3">
        <v>12761.9</v>
      </c>
      <c r="U20" s="3"/>
      <c r="V20" s="3"/>
    </row>
    <row r="21" spans="1:22" x14ac:dyDescent="0.25">
      <c r="K21" s="3">
        <v>13224.7</v>
      </c>
      <c r="L21" s="3">
        <v>8008.81</v>
      </c>
      <c r="M21" s="3">
        <v>9218.33</v>
      </c>
      <c r="N21" s="3">
        <v>10759.9</v>
      </c>
      <c r="O21" s="3">
        <v>12923.39</v>
      </c>
      <c r="P21" s="3">
        <v>14079.56</v>
      </c>
      <c r="Q21" s="3">
        <v>12479.07</v>
      </c>
      <c r="R21" s="3">
        <v>13942.52</v>
      </c>
    </row>
    <row r="22" spans="1:22" x14ac:dyDescent="0.25">
      <c r="S22" s="2"/>
      <c r="T22" s="2"/>
    </row>
    <row r="23" spans="1:22" s="3" customFormat="1" x14ac:dyDescent="0.25">
      <c r="A23"/>
      <c r="B23" s="2" t="s">
        <v>8</v>
      </c>
      <c r="C23" s="2" t="s">
        <v>11</v>
      </c>
      <c r="D23" s="2" t="s">
        <v>12</v>
      </c>
      <c r="E23" s="2" t="s">
        <v>13</v>
      </c>
      <c r="F23" s="2" t="s">
        <v>14</v>
      </c>
      <c r="G23" s="2" t="s">
        <v>15</v>
      </c>
      <c r="H23" s="2" t="s">
        <v>16</v>
      </c>
      <c r="I23" s="2" t="s">
        <v>17</v>
      </c>
      <c r="J23"/>
      <c r="K23" s="2" t="s">
        <v>10</v>
      </c>
      <c r="L23"/>
      <c r="M23"/>
      <c r="U23"/>
      <c r="V23"/>
    </row>
    <row r="24" spans="1:22" s="3" customFormat="1" x14ac:dyDescent="0.25">
      <c r="A24" s="9" t="s">
        <v>0</v>
      </c>
      <c r="B24" s="10">
        <v>12267.88</v>
      </c>
      <c r="C24" s="10">
        <v>5340.55</v>
      </c>
      <c r="D24" s="10">
        <v>4299.55</v>
      </c>
      <c r="E24" s="10">
        <v>3732.6</v>
      </c>
      <c r="F24" s="10">
        <v>6284.87</v>
      </c>
      <c r="G24" s="10">
        <v>4891.74</v>
      </c>
      <c r="H24" s="10">
        <v>7756.21</v>
      </c>
      <c r="I24" s="10">
        <v>7515.27</v>
      </c>
      <c r="K24" s="3" t="s">
        <v>51</v>
      </c>
      <c r="L24" s="3">
        <v>1</v>
      </c>
      <c r="M24" s="3">
        <v>2</v>
      </c>
      <c r="N24" s="3">
        <v>3</v>
      </c>
      <c r="O24" s="3">
        <v>4</v>
      </c>
      <c r="P24" s="3">
        <v>5</v>
      </c>
      <c r="Q24" s="3">
        <v>6</v>
      </c>
      <c r="R24" s="3">
        <v>7</v>
      </c>
      <c r="U24"/>
      <c r="V24"/>
    </row>
    <row r="25" spans="1:22" s="3" customFormat="1" x14ac:dyDescent="0.25">
      <c r="A25" s="1" t="s">
        <v>1</v>
      </c>
      <c r="B25" s="3">
        <v>11334.56</v>
      </c>
      <c r="C25" s="3">
        <v>4025.87</v>
      </c>
      <c r="D25" s="3">
        <v>5780.79</v>
      </c>
      <c r="E25" s="3">
        <v>7203.07</v>
      </c>
      <c r="F25" s="3">
        <v>9776.57</v>
      </c>
      <c r="G25" s="3">
        <v>9356.24</v>
      </c>
      <c r="H25" s="3">
        <v>10436.41</v>
      </c>
      <c r="I25" s="3">
        <v>10633.67</v>
      </c>
      <c r="K25" s="3">
        <v>9035.02</v>
      </c>
      <c r="L25" s="3">
        <v>2068.4499999999998</v>
      </c>
      <c r="M25" s="3">
        <v>4334.21</v>
      </c>
      <c r="N25" s="3">
        <v>6993.3</v>
      </c>
      <c r="O25" s="3">
        <v>6291.48</v>
      </c>
      <c r="P25" s="3">
        <v>7446.76</v>
      </c>
      <c r="Q25" s="3">
        <v>9179.41</v>
      </c>
      <c r="R25" s="3">
        <v>10825.37</v>
      </c>
      <c r="U25"/>
      <c r="V25"/>
    </row>
    <row r="26" spans="1:22" x14ac:dyDescent="0.25">
      <c r="A26" s="1" t="s">
        <v>2</v>
      </c>
      <c r="B26" s="3">
        <v>11813.49</v>
      </c>
      <c r="C26" s="3">
        <v>3692.8</v>
      </c>
      <c r="D26" s="3">
        <v>8092.58</v>
      </c>
      <c r="E26" s="3">
        <v>5462.02</v>
      </c>
      <c r="F26" s="3">
        <v>9443.68</v>
      </c>
      <c r="G26" s="3">
        <v>9404.0499999999993</v>
      </c>
      <c r="H26" s="3">
        <v>10421.81</v>
      </c>
      <c r="I26" s="3">
        <v>11221.86</v>
      </c>
      <c r="J26" s="3"/>
      <c r="K26" s="3">
        <v>9744.69</v>
      </c>
      <c r="L26" s="3">
        <v>5950.66</v>
      </c>
      <c r="M26" s="3">
        <v>5452.42</v>
      </c>
      <c r="N26" s="3">
        <v>7073.36</v>
      </c>
      <c r="O26" s="3">
        <v>7096.06</v>
      </c>
      <c r="P26" s="3">
        <v>9325.52</v>
      </c>
      <c r="Q26" s="3">
        <v>11403.15</v>
      </c>
      <c r="R26" s="3">
        <v>11588.48</v>
      </c>
    </row>
    <row r="27" spans="1:22" s="3" customFormat="1" x14ac:dyDescent="0.25">
      <c r="A27" s="1" t="s">
        <v>3</v>
      </c>
      <c r="B27" s="3">
        <v>11275.57</v>
      </c>
      <c r="C27" s="3">
        <v>7221.23</v>
      </c>
      <c r="D27" s="3">
        <v>7703.88</v>
      </c>
      <c r="E27" s="3">
        <v>9502.06</v>
      </c>
      <c r="F27" s="3">
        <v>10922.95</v>
      </c>
      <c r="G27" s="3">
        <v>10378.85</v>
      </c>
      <c r="H27" s="3">
        <v>10853.93</v>
      </c>
      <c r="I27" s="3">
        <v>10882.31</v>
      </c>
      <c r="K27" s="3">
        <v>10291.02</v>
      </c>
      <c r="L27" s="3">
        <v>6262.92</v>
      </c>
      <c r="M27" s="3">
        <v>7090.39</v>
      </c>
      <c r="N27" s="3">
        <v>8633.3799999999992</v>
      </c>
      <c r="O27" s="3">
        <v>10963.74</v>
      </c>
      <c r="P27" s="3">
        <v>11576.74</v>
      </c>
      <c r="Q27" s="3">
        <v>12398.48</v>
      </c>
      <c r="R27" s="3">
        <v>12705.36</v>
      </c>
    </row>
    <row r="28" spans="1:22" s="3" customFormat="1" x14ac:dyDescent="0.25">
      <c r="A28" s="1" t="s">
        <v>42</v>
      </c>
      <c r="B28" s="3">
        <v>12455.04</v>
      </c>
      <c r="C28" s="3">
        <v>8008.81</v>
      </c>
      <c r="D28" s="3">
        <v>8951.57</v>
      </c>
      <c r="E28" s="3">
        <v>10759.9</v>
      </c>
      <c r="F28" s="3">
        <v>12923.39</v>
      </c>
      <c r="G28" s="3">
        <v>14079.56</v>
      </c>
      <c r="H28" s="3">
        <v>12479.07</v>
      </c>
      <c r="I28" s="3">
        <v>13942.52</v>
      </c>
      <c r="J28"/>
      <c r="K28" s="3">
        <v>10625.22</v>
      </c>
      <c r="L28" s="3">
        <v>6435.15</v>
      </c>
      <c r="M28" s="3">
        <v>7421.01</v>
      </c>
      <c r="N28" s="3">
        <v>10049.81</v>
      </c>
      <c r="O28" s="3">
        <v>11592.66</v>
      </c>
      <c r="P28" s="3">
        <v>12676.96</v>
      </c>
      <c r="Q28" s="3">
        <v>13288.66</v>
      </c>
      <c r="R28" s="3">
        <v>13723.85</v>
      </c>
    </row>
    <row r="29" spans="1:22" x14ac:dyDescent="0.25">
      <c r="A29" s="1" t="s">
        <v>43</v>
      </c>
      <c r="B29" s="3">
        <v>9900.5400000000009</v>
      </c>
      <c r="C29" s="3">
        <v>3018.2</v>
      </c>
      <c r="D29" s="3">
        <v>4988.47</v>
      </c>
      <c r="E29" s="3">
        <v>7374.22</v>
      </c>
      <c r="F29" s="3">
        <v>6399.29</v>
      </c>
      <c r="G29" s="3">
        <v>7928.5</v>
      </c>
      <c r="H29" s="3">
        <v>8403.2000000000007</v>
      </c>
      <c r="I29" s="3">
        <v>10002.870000000001</v>
      </c>
      <c r="K29" s="3">
        <v>10914.88</v>
      </c>
      <c r="L29" s="3">
        <v>6535.88</v>
      </c>
      <c r="M29" s="3">
        <v>8209.5</v>
      </c>
      <c r="N29" s="3">
        <v>10305.950000000001</v>
      </c>
      <c r="O29" s="3">
        <v>12538.03</v>
      </c>
      <c r="P29" s="3">
        <v>12683.01</v>
      </c>
      <c r="Q29" s="3">
        <v>15407.67</v>
      </c>
      <c r="R29" s="3">
        <v>13941.92</v>
      </c>
      <c r="U29" s="3"/>
      <c r="V29" s="3"/>
    </row>
    <row r="30" spans="1:22" x14ac:dyDescent="0.25">
      <c r="A30" s="1" t="s">
        <v>44</v>
      </c>
      <c r="B30" s="3">
        <v>9827.26</v>
      </c>
      <c r="C30" s="3">
        <v>5533.65</v>
      </c>
      <c r="D30" s="3">
        <v>7502.21</v>
      </c>
      <c r="E30" s="3">
        <v>7677.57</v>
      </c>
      <c r="F30" s="3">
        <v>9774.33</v>
      </c>
      <c r="G30" s="3">
        <v>10845.71</v>
      </c>
      <c r="H30" s="3">
        <v>9736.52</v>
      </c>
      <c r="I30" s="3">
        <v>12761.9</v>
      </c>
      <c r="K30" s="3">
        <v>12571.88</v>
      </c>
      <c r="L30" s="3">
        <v>6699.21</v>
      </c>
      <c r="M30" s="3">
        <v>9141.69</v>
      </c>
      <c r="N30" s="3">
        <v>10378</v>
      </c>
      <c r="O30" s="3">
        <v>12633.79</v>
      </c>
      <c r="P30" s="3">
        <v>13476.93</v>
      </c>
      <c r="Q30" s="3">
        <v>15831.2</v>
      </c>
      <c r="R30" s="3">
        <v>15520.18</v>
      </c>
      <c r="U30" s="3"/>
      <c r="V30" s="3"/>
    </row>
    <row r="31" spans="1:22" x14ac:dyDescent="0.25">
      <c r="A31" s="1" t="s">
        <v>45</v>
      </c>
      <c r="B31" s="3">
        <v>13224.7</v>
      </c>
      <c r="C31" s="3">
        <v>7688.7</v>
      </c>
      <c r="D31" s="3">
        <v>9218.33</v>
      </c>
      <c r="E31" s="3">
        <v>10415.68</v>
      </c>
      <c r="F31" s="3">
        <v>10535.54</v>
      </c>
      <c r="G31" s="3">
        <v>11094.13</v>
      </c>
      <c r="H31" s="3">
        <v>9968.85</v>
      </c>
      <c r="I31" s="3">
        <v>11186.18</v>
      </c>
      <c r="K31" s="3">
        <v>12950.71</v>
      </c>
      <c r="L31" s="3">
        <v>7166.76</v>
      </c>
      <c r="M31" s="3">
        <v>9617.35</v>
      </c>
      <c r="N31" s="3">
        <v>11609.15</v>
      </c>
      <c r="O31" s="3">
        <v>12695.31</v>
      </c>
      <c r="P31" s="3">
        <v>14898.27</v>
      </c>
      <c r="Q31" s="3">
        <v>16871.97</v>
      </c>
      <c r="R31" s="3">
        <v>15728.1</v>
      </c>
    </row>
    <row r="32" spans="1:22" x14ac:dyDescent="0.25">
      <c r="A32" s="2" t="s">
        <v>4</v>
      </c>
      <c r="B32" s="3">
        <v>10291.02</v>
      </c>
      <c r="C32" s="3">
        <v>6535.88</v>
      </c>
      <c r="D32" s="3">
        <v>7421.01</v>
      </c>
      <c r="E32" s="3">
        <v>10049.81</v>
      </c>
      <c r="F32" s="3">
        <v>11592.66</v>
      </c>
      <c r="G32" s="3">
        <v>13476.93</v>
      </c>
      <c r="H32" s="3">
        <v>13288.66</v>
      </c>
      <c r="I32" s="3">
        <v>13941.92</v>
      </c>
      <c r="J32" s="3"/>
      <c r="K32" s="3">
        <v>14480.28</v>
      </c>
      <c r="L32" s="3">
        <v>7828.23</v>
      </c>
      <c r="M32" s="3">
        <v>10418.219999999999</v>
      </c>
      <c r="N32" s="3">
        <v>12624.25</v>
      </c>
      <c r="O32" s="3">
        <v>13580.83</v>
      </c>
      <c r="P32" s="3">
        <v>15867.14</v>
      </c>
      <c r="Q32" s="3">
        <v>17187.310000000001</v>
      </c>
      <c r="R32" s="3">
        <v>18154.34</v>
      </c>
    </row>
    <row r="33" spans="1:22" x14ac:dyDescent="0.25">
      <c r="A33" s="2" t="s">
        <v>5</v>
      </c>
      <c r="B33" s="3">
        <v>12571.88</v>
      </c>
      <c r="C33" s="3">
        <v>6699.21</v>
      </c>
      <c r="D33" s="3">
        <v>9617.35</v>
      </c>
      <c r="E33" s="3">
        <v>12624.25</v>
      </c>
      <c r="F33" s="3">
        <v>12633.79</v>
      </c>
      <c r="G33" s="3">
        <v>14898.27</v>
      </c>
      <c r="H33" s="3">
        <v>17187.310000000001</v>
      </c>
      <c r="I33" s="3">
        <v>18154.34</v>
      </c>
      <c r="J33" s="3"/>
    </row>
    <row r="34" spans="1:22" x14ac:dyDescent="0.25">
      <c r="A34" s="2" t="s">
        <v>6</v>
      </c>
      <c r="B34" s="3">
        <v>9744.69</v>
      </c>
      <c r="C34" s="3">
        <v>5950.66</v>
      </c>
      <c r="D34" s="3">
        <v>7090.39</v>
      </c>
      <c r="E34" s="3">
        <v>8633.3799999999992</v>
      </c>
      <c r="F34" s="3">
        <v>10963.74</v>
      </c>
      <c r="G34" s="3">
        <v>12683.01</v>
      </c>
      <c r="H34" s="3">
        <v>12398.48</v>
      </c>
      <c r="I34" s="3">
        <v>12705.36</v>
      </c>
      <c r="J34" s="3"/>
    </row>
    <row r="35" spans="1:22" s="11" customFormat="1" x14ac:dyDescent="0.25">
      <c r="A35" s="9" t="s">
        <v>7</v>
      </c>
      <c r="B35" s="10">
        <v>9035.02</v>
      </c>
      <c r="C35" s="10">
        <v>2068.4499999999998</v>
      </c>
      <c r="D35" s="10">
        <v>4334.21</v>
      </c>
      <c r="E35" s="10">
        <v>7073.36</v>
      </c>
      <c r="F35" s="10">
        <v>7096.06</v>
      </c>
      <c r="G35" s="10">
        <v>7446.76</v>
      </c>
      <c r="H35" s="10">
        <v>9179.41</v>
      </c>
      <c r="I35" s="10">
        <v>10825.37</v>
      </c>
    </row>
    <row r="36" spans="1:22" s="3" customFormat="1" x14ac:dyDescent="0.25">
      <c r="A36" s="2" t="s">
        <v>46</v>
      </c>
      <c r="B36" s="3">
        <v>10914.88</v>
      </c>
      <c r="C36" s="3">
        <v>6435.15</v>
      </c>
      <c r="D36" s="3">
        <v>8209.5</v>
      </c>
      <c r="E36" s="3">
        <v>10305.950000000001</v>
      </c>
      <c r="F36" s="3">
        <v>12538.03</v>
      </c>
      <c r="G36" s="3">
        <v>11576.74</v>
      </c>
      <c r="H36" s="3">
        <v>15407.67</v>
      </c>
      <c r="I36" s="3">
        <v>15728.1</v>
      </c>
      <c r="K36"/>
      <c r="L36"/>
    </row>
    <row r="37" spans="1:22" s="3" customFormat="1" x14ac:dyDescent="0.25">
      <c r="A37" s="2" t="s">
        <v>47</v>
      </c>
      <c r="B37" s="3">
        <v>10625.22</v>
      </c>
      <c r="C37" s="3">
        <v>6262.92</v>
      </c>
      <c r="D37" s="3">
        <v>5452.42</v>
      </c>
      <c r="E37" s="3">
        <v>6993.3</v>
      </c>
      <c r="F37" s="3">
        <v>6291.48</v>
      </c>
      <c r="G37" s="3">
        <v>9325.52</v>
      </c>
      <c r="H37" s="3">
        <v>11403.15</v>
      </c>
      <c r="I37" s="3">
        <v>11588.48</v>
      </c>
      <c r="K37"/>
      <c r="L37"/>
    </row>
    <row r="38" spans="1:22" s="3" customFormat="1" x14ac:dyDescent="0.25">
      <c r="A38" s="2" t="s">
        <v>48</v>
      </c>
      <c r="B38" s="3">
        <v>14480.28</v>
      </c>
      <c r="C38" s="3">
        <v>7828.23</v>
      </c>
      <c r="D38" s="3">
        <v>10418.219999999999</v>
      </c>
      <c r="E38" s="3">
        <v>11609.15</v>
      </c>
      <c r="F38" s="3">
        <v>13580.83</v>
      </c>
      <c r="G38" s="3">
        <v>15867.14</v>
      </c>
      <c r="H38" s="3">
        <v>16871.97</v>
      </c>
      <c r="I38" s="3">
        <v>15520.18</v>
      </c>
      <c r="K38"/>
      <c r="L38"/>
    </row>
    <row r="39" spans="1:22" s="3" customFormat="1" x14ac:dyDescent="0.25">
      <c r="A39" s="2" t="s">
        <v>49</v>
      </c>
      <c r="B39" s="3">
        <v>12950.71</v>
      </c>
      <c r="C39" s="3">
        <v>7166.76</v>
      </c>
      <c r="D39" s="3">
        <v>9141.69</v>
      </c>
      <c r="E39" s="3">
        <v>10378</v>
      </c>
      <c r="F39" s="3">
        <v>12695.31</v>
      </c>
      <c r="G39" s="3">
        <v>12676.96</v>
      </c>
      <c r="H39" s="3">
        <v>15831.2</v>
      </c>
      <c r="I39" s="3">
        <v>13723.85</v>
      </c>
      <c r="K39"/>
      <c r="L39"/>
    </row>
    <row r="40" spans="1:22" s="3" customFormat="1" x14ac:dyDescent="0.25">
      <c r="B40"/>
      <c r="C40"/>
      <c r="K40"/>
      <c r="L40"/>
    </row>
    <row r="41" spans="1:22" x14ac:dyDescent="0.25">
      <c r="D41" s="3"/>
      <c r="E41" s="3"/>
      <c r="J41" s="3"/>
      <c r="U41" s="3"/>
      <c r="V41" s="3"/>
    </row>
    <row r="42" spans="1:22" x14ac:dyDescent="0.25">
      <c r="D42" s="3"/>
      <c r="E42" s="3"/>
      <c r="J42" s="3"/>
    </row>
    <row r="44" spans="1:22" x14ac:dyDescent="0.25">
      <c r="A44" s="2" t="s">
        <v>21</v>
      </c>
    </row>
    <row r="45" spans="1:22" s="3" customFormat="1" x14ac:dyDescent="0.25">
      <c r="A45" s="2" t="s">
        <v>22</v>
      </c>
      <c r="B45"/>
      <c r="C45"/>
      <c r="D45"/>
      <c r="E45"/>
      <c r="J45"/>
      <c r="K45"/>
      <c r="L45"/>
      <c r="M45"/>
      <c r="U45"/>
      <c r="V45"/>
    </row>
    <row r="46" spans="1:22" s="3" customFormat="1" x14ac:dyDescent="0.25">
      <c r="A46"/>
      <c r="B46"/>
      <c r="C46"/>
      <c r="D46"/>
      <c r="E46"/>
      <c r="J46"/>
      <c r="K46"/>
      <c r="L46"/>
      <c r="M46"/>
      <c r="U46"/>
      <c r="V46"/>
    </row>
    <row r="47" spans="1:22" s="3" customFormat="1" x14ac:dyDescent="0.25">
      <c r="A47"/>
      <c r="B47"/>
      <c r="C47"/>
      <c r="D47"/>
      <c r="E47"/>
      <c r="J47"/>
      <c r="K47"/>
      <c r="L47"/>
      <c r="M47"/>
      <c r="U47"/>
      <c r="V47"/>
    </row>
    <row r="48" spans="1:22" s="3" customFormat="1" x14ac:dyDescent="0.25">
      <c r="A48"/>
      <c r="B48"/>
      <c r="C48"/>
      <c r="D48"/>
      <c r="E48"/>
      <c r="J48"/>
      <c r="K48"/>
      <c r="L48"/>
      <c r="M48"/>
      <c r="U48"/>
      <c r="V48"/>
    </row>
    <row r="49" spans="1:22" s="3" customFormat="1" x14ac:dyDescent="0.25">
      <c r="A49"/>
      <c r="B49"/>
      <c r="C49"/>
      <c r="D49"/>
      <c r="E49"/>
      <c r="J49"/>
      <c r="K49"/>
      <c r="L49"/>
      <c r="M49"/>
      <c r="U49"/>
      <c r="V49"/>
    </row>
  </sheetData>
  <sortState ref="R25:R32">
    <sortCondition ref="R25"/>
  </sortState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4" sqref="H4"/>
    </sheetView>
  </sheetViews>
  <sheetFormatPr defaultRowHeight="15" x14ac:dyDescent="0.25"/>
  <sheetData>
    <row r="1" spans="1:7" x14ac:dyDescent="0.25">
      <c r="A1" t="s">
        <v>23</v>
      </c>
      <c r="C1" t="s">
        <v>52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56537.38</v>
      </c>
      <c r="D5" s="5">
        <v>7067.1724999999997</v>
      </c>
      <c r="E5" s="5">
        <v>3351437.92259287</v>
      </c>
    </row>
    <row r="6" spans="1:7" ht="15.75" thickBot="1" x14ac:dyDescent="0.3">
      <c r="A6" s="6" t="s">
        <v>31</v>
      </c>
      <c r="B6" s="6">
        <v>8</v>
      </c>
      <c r="C6" s="6">
        <v>61684.79</v>
      </c>
      <c r="D6" s="6">
        <v>7710.5987500000001</v>
      </c>
      <c r="E6" s="6">
        <v>4318818.6545267953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1655989.3567562476</v>
      </c>
      <c r="C11" s="5">
        <v>1</v>
      </c>
      <c r="D11" s="5">
        <v>1655989.3567562476</v>
      </c>
      <c r="E11" s="5">
        <v>0.43179503582606615</v>
      </c>
      <c r="F11" s="5">
        <v>0.52176625603697524</v>
      </c>
      <c r="G11" s="5">
        <v>4.6001099366694227</v>
      </c>
    </row>
    <row r="12" spans="1:7" x14ac:dyDescent="0.25">
      <c r="A12" s="5" t="s">
        <v>40</v>
      </c>
      <c r="B12" s="5">
        <v>53691796.039837494</v>
      </c>
      <c r="C12" s="5">
        <v>14</v>
      </c>
      <c r="D12" s="5">
        <v>3835128.288559821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55347785.396593742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8" sqref="E18"/>
    </sheetView>
  </sheetViews>
  <sheetFormatPr defaultRowHeight="15" x14ac:dyDescent="0.25"/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62127.12</v>
      </c>
      <c r="D5" s="5">
        <v>7765.89</v>
      </c>
      <c r="E5" s="5">
        <v>5864712.3653999912</v>
      </c>
    </row>
    <row r="6" spans="1:7" ht="15.75" thickBot="1" x14ac:dyDescent="0.3">
      <c r="A6" s="6" t="s">
        <v>31</v>
      </c>
      <c r="B6" s="6">
        <v>8</v>
      </c>
      <c r="C6" s="6">
        <v>77667.199999999997</v>
      </c>
      <c r="D6" s="6">
        <v>9708.4</v>
      </c>
      <c r="E6" s="6">
        <v>4072556.3639428616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15093380.400399983</v>
      </c>
      <c r="C11" s="5">
        <v>1</v>
      </c>
      <c r="D11" s="5">
        <v>15093380.400399983</v>
      </c>
      <c r="E11" s="5">
        <v>3.037732159910723</v>
      </c>
      <c r="F11" s="5">
        <v>0.10326042874672678</v>
      </c>
      <c r="G11" s="5">
        <v>4.6001099366694227</v>
      </c>
    </row>
    <row r="12" spans="1:7" x14ac:dyDescent="0.25">
      <c r="A12" s="5" t="s">
        <v>40</v>
      </c>
      <c r="B12" s="5">
        <v>69560881.105399996</v>
      </c>
      <c r="C12" s="5">
        <v>14</v>
      </c>
      <c r="D12" s="5">
        <v>4968634.3646714287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84654261.505799979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8" sqref="E18"/>
    </sheetView>
  </sheetViews>
  <sheetFormatPr defaultRowHeight="15" x14ac:dyDescent="0.25"/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76060.62</v>
      </c>
      <c r="D5" s="5">
        <v>9507.5774999999994</v>
      </c>
      <c r="E5" s="5">
        <v>4988950.4021928823</v>
      </c>
    </row>
    <row r="6" spans="1:7" ht="15.75" thickBot="1" x14ac:dyDescent="0.3">
      <c r="A6" s="6" t="s">
        <v>31</v>
      </c>
      <c r="B6" s="6">
        <v>8</v>
      </c>
      <c r="C6" s="6">
        <v>87391.9</v>
      </c>
      <c r="D6" s="6">
        <v>10923.987499999999</v>
      </c>
      <c r="E6" s="6">
        <v>7469544.4437071597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8024869.1524000019</v>
      </c>
      <c r="C11" s="5">
        <v>1</v>
      </c>
      <c r="D11" s="5">
        <v>8024869.1524000019</v>
      </c>
      <c r="E11" s="5">
        <v>1.2882566075051878</v>
      </c>
      <c r="F11" s="5">
        <v>0.27542882399658358</v>
      </c>
      <c r="G11" s="5">
        <v>4.6001099366694227</v>
      </c>
    </row>
    <row r="12" spans="1:7" x14ac:dyDescent="0.25">
      <c r="A12" s="5" t="s">
        <v>40</v>
      </c>
      <c r="B12" s="5">
        <v>87209463.921300009</v>
      </c>
      <c r="C12" s="5">
        <v>14</v>
      </c>
      <c r="D12" s="5">
        <v>6229247.4229500005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95234333.073700011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8" sqref="F18"/>
    </sheetView>
  </sheetViews>
  <sheetFormatPr defaultRowHeight="15" x14ac:dyDescent="0.25"/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77978.78</v>
      </c>
      <c r="D5" s="5">
        <v>9747.3474999999999</v>
      </c>
      <c r="E5" s="5">
        <v>7049004.6441071378</v>
      </c>
    </row>
    <row r="6" spans="1:7" ht="15.75" thickBot="1" x14ac:dyDescent="0.3">
      <c r="A6" s="6" t="s">
        <v>31</v>
      </c>
      <c r="B6" s="6">
        <v>8</v>
      </c>
      <c r="C6" s="6">
        <v>97951.329999999987</v>
      </c>
      <c r="D6" s="6">
        <v>12243.916249999998</v>
      </c>
      <c r="E6" s="6">
        <v>7721266.599798237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24931422.093906283</v>
      </c>
      <c r="C11" s="5">
        <v>1</v>
      </c>
      <c r="D11" s="5">
        <v>24931422.093906283</v>
      </c>
      <c r="E11" s="5">
        <v>3.3758922476381357</v>
      </c>
      <c r="F11" s="5">
        <v>8.7472247669313635E-2</v>
      </c>
      <c r="G11" s="5">
        <v>4.6001099366694227</v>
      </c>
    </row>
    <row r="12" spans="1:7" x14ac:dyDescent="0.25">
      <c r="A12" s="5" t="s">
        <v>40</v>
      </c>
      <c r="B12" s="5">
        <v>103391898.70733748</v>
      </c>
      <c r="C12" s="5">
        <v>14</v>
      </c>
      <c r="D12" s="5">
        <v>7385135.6219526771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128323320.80124377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8" sqref="F18"/>
    </sheetView>
  </sheetViews>
  <sheetFormatPr defaultRowHeight="15" x14ac:dyDescent="0.25"/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80056.000000000015</v>
      </c>
      <c r="D5" s="5">
        <v>10007.000000000002</v>
      </c>
      <c r="E5" s="5">
        <v>2128246.5301428353</v>
      </c>
    </row>
    <row r="6" spans="1:7" ht="15.75" thickBot="1" x14ac:dyDescent="0.3">
      <c r="A6" s="6" t="s">
        <v>31</v>
      </c>
      <c r="B6" s="6">
        <v>8</v>
      </c>
      <c r="C6" s="6">
        <v>111567.84999999999</v>
      </c>
      <c r="D6" s="6">
        <v>13945.981249999999</v>
      </c>
      <c r="E6" s="6">
        <v>8110175.6513839792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62062293.151406258</v>
      </c>
      <c r="C11" s="5">
        <v>1</v>
      </c>
      <c r="D11" s="5">
        <v>62062293.151406258</v>
      </c>
      <c r="E11" s="5">
        <v>12.12340965258991</v>
      </c>
      <c r="F11" s="5">
        <v>3.6649283973973928E-3</v>
      </c>
      <c r="G11" s="5">
        <v>4.6001099366694227</v>
      </c>
    </row>
    <row r="12" spans="1:7" x14ac:dyDescent="0.25">
      <c r="A12" s="5" t="s">
        <v>40</v>
      </c>
      <c r="B12" s="5">
        <v>71668955.270687521</v>
      </c>
      <c r="C12" s="5">
        <v>14</v>
      </c>
      <c r="D12" s="5">
        <v>5119211.0907633947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133731248.42209378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8" sqref="G18"/>
    </sheetView>
  </sheetViews>
  <sheetFormatPr defaultRowHeight="15" x14ac:dyDescent="0.25"/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88146.580000000016</v>
      </c>
      <c r="D5" s="5">
        <v>11018.322500000002</v>
      </c>
      <c r="E5" s="5">
        <v>3589939.2450213945</v>
      </c>
    </row>
    <row r="6" spans="1:7" ht="15.75" thickBot="1" x14ac:dyDescent="0.3">
      <c r="A6" s="6" t="s">
        <v>31</v>
      </c>
      <c r="B6" s="6">
        <v>8</v>
      </c>
      <c r="C6" s="6">
        <v>112187.6</v>
      </c>
      <c r="D6" s="6">
        <v>14023.45</v>
      </c>
      <c r="E6" s="6">
        <v>5742978.2348285066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36123165.165024996</v>
      </c>
      <c r="C11" s="5">
        <v>1</v>
      </c>
      <c r="D11" s="5">
        <v>36123165.165024996</v>
      </c>
      <c r="E11" s="5">
        <v>7.7410231565886667</v>
      </c>
      <c r="F11" s="5">
        <v>1.4683707493395487E-2</v>
      </c>
      <c r="G11" s="5">
        <v>4.6001099366694227</v>
      </c>
    </row>
    <row r="12" spans="1:7" x14ac:dyDescent="0.25">
      <c r="A12" s="5" t="s">
        <v>40</v>
      </c>
      <c r="B12" s="5">
        <v>65330422.358950004</v>
      </c>
      <c r="C12" s="5">
        <v>14</v>
      </c>
      <c r="D12" s="5">
        <v>4666458.7399249999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101453587.523975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6" sqref="F6"/>
    </sheetView>
  </sheetViews>
  <sheetFormatPr defaultRowHeight="15" x14ac:dyDescent="0.25"/>
  <sheetData>
    <row r="1" spans="1:7" x14ac:dyDescent="0.25">
      <c r="A1" t="s">
        <v>23</v>
      </c>
      <c r="C1" t="s">
        <v>54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77978.78</v>
      </c>
      <c r="D5" s="5">
        <v>9747.3474999999999</v>
      </c>
      <c r="E5" s="5">
        <v>7049004.6441071378</v>
      </c>
    </row>
    <row r="6" spans="1:7" ht="15.75" thickBot="1" x14ac:dyDescent="0.3">
      <c r="A6" s="6" t="s">
        <v>31</v>
      </c>
      <c r="B6" s="6">
        <v>8</v>
      </c>
      <c r="C6" s="6">
        <v>80056.000000000015</v>
      </c>
      <c r="D6" s="6">
        <v>10007.000000000002</v>
      </c>
      <c r="E6" s="6">
        <v>2128246.5301428353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269677.68302500248</v>
      </c>
      <c r="C11" s="5">
        <v>1</v>
      </c>
      <c r="D11" s="5">
        <v>269677.68302500248</v>
      </c>
      <c r="E11" s="5">
        <v>5.877090599452655E-2</v>
      </c>
      <c r="F11" s="5">
        <v>0.81196466413663848</v>
      </c>
      <c r="G11" s="5">
        <v>4.6001099366694227</v>
      </c>
    </row>
    <row r="12" spans="1:7" x14ac:dyDescent="0.25">
      <c r="A12" s="5" t="s">
        <v>40</v>
      </c>
      <c r="B12" s="5">
        <v>64240758.219749987</v>
      </c>
      <c r="C12" s="5">
        <v>14</v>
      </c>
      <c r="D12" s="5">
        <v>4588625.5871249987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64510435.90277499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18" sqref="I18"/>
    </sheetView>
  </sheetViews>
  <sheetFormatPr defaultRowHeight="15" x14ac:dyDescent="0.25"/>
  <sheetData>
    <row r="1" spans="1:7" x14ac:dyDescent="0.25">
      <c r="A1" t="s">
        <v>23</v>
      </c>
    </row>
    <row r="3" spans="1:7" ht="15.75" thickBot="1" x14ac:dyDescent="0.3">
      <c r="A3" t="s">
        <v>24</v>
      </c>
    </row>
    <row r="4" spans="1:7" x14ac:dyDescent="0.25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</row>
    <row r="5" spans="1:7" x14ac:dyDescent="0.25">
      <c r="A5" s="5" t="s">
        <v>30</v>
      </c>
      <c r="B5" s="5">
        <v>8</v>
      </c>
      <c r="C5" s="5">
        <v>77978.78</v>
      </c>
      <c r="D5" s="5">
        <v>9747.3474999999999</v>
      </c>
      <c r="E5" s="5">
        <v>7049004.6441071378</v>
      </c>
    </row>
    <row r="6" spans="1:7" ht="15.75" thickBot="1" x14ac:dyDescent="0.3">
      <c r="A6" s="6" t="s">
        <v>31</v>
      </c>
      <c r="B6" s="6">
        <v>8</v>
      </c>
      <c r="C6" s="6">
        <v>88146.580000000016</v>
      </c>
      <c r="D6" s="6">
        <v>11018.322500000002</v>
      </c>
      <c r="E6" s="6">
        <v>3589939.2450213945</v>
      </c>
    </row>
    <row r="9" spans="1:7" ht="15.75" thickBot="1" x14ac:dyDescent="0.3">
      <c r="A9" t="s">
        <v>21</v>
      </c>
    </row>
    <row r="10" spans="1:7" x14ac:dyDescent="0.25">
      <c r="A10" s="7" t="s">
        <v>32</v>
      </c>
      <c r="B10" s="7" t="s">
        <v>33</v>
      </c>
      <c r="C10" s="7" t="s">
        <v>34</v>
      </c>
      <c r="D10" s="7" t="s">
        <v>35</v>
      </c>
      <c r="E10" s="7" t="s">
        <v>36</v>
      </c>
      <c r="F10" s="7" t="s">
        <v>37</v>
      </c>
      <c r="G10" s="7" t="s">
        <v>38</v>
      </c>
    </row>
    <row r="11" spans="1:7" x14ac:dyDescent="0.25">
      <c r="A11" s="5" t="s">
        <v>39</v>
      </c>
      <c r="B11" s="5">
        <v>6461509.8024999946</v>
      </c>
      <c r="C11" s="5">
        <v>1</v>
      </c>
      <c r="D11" s="5">
        <v>6461509.8024999946</v>
      </c>
      <c r="E11" s="5">
        <v>1.2146900801126894</v>
      </c>
      <c r="F11" s="5">
        <v>0.28899210713595974</v>
      </c>
      <c r="G11" s="5">
        <v>4.6001099366694227</v>
      </c>
    </row>
    <row r="12" spans="1:7" x14ac:dyDescent="0.25">
      <c r="A12" s="5" t="s">
        <v>40</v>
      </c>
      <c r="B12" s="5">
        <v>74472607.22389999</v>
      </c>
      <c r="C12" s="5">
        <v>14</v>
      </c>
      <c r="D12" s="5">
        <v>5319471.9445642848</v>
      </c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5.75" thickBot="1" x14ac:dyDescent="0.3">
      <c r="A14" s="6" t="s">
        <v>41</v>
      </c>
      <c r="B14" s="6">
        <v>80934117.026399985</v>
      </c>
      <c r="C14" s="6">
        <v>15</v>
      </c>
      <c r="D14" s="6"/>
      <c r="E14" s="6"/>
      <c r="F14" s="6"/>
      <c r="G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Day 1</vt:lpstr>
      <vt:lpstr>Day 2</vt:lpstr>
      <vt:lpstr>Day 3</vt:lpstr>
      <vt:lpstr>Day 4</vt:lpstr>
      <vt:lpstr>Day 5</vt:lpstr>
      <vt:lpstr>Day 6</vt:lpstr>
      <vt:lpstr>Day 7</vt:lpstr>
      <vt:lpstr>Day 5 vs. 6</vt:lpstr>
      <vt:lpstr>Day 5 vs. 7</vt:lpstr>
      <vt:lpstr>Sheet1</vt:lpstr>
      <vt:lpstr>Sheet2</vt:lpstr>
      <vt:lpstr>Sheet3</vt:lpstr>
    </vt:vector>
  </TitlesOfParts>
  <Company>Worcester Polytechnic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ktam</dc:creator>
  <cp:lastModifiedBy>ktam</cp:lastModifiedBy>
  <dcterms:created xsi:type="dcterms:W3CDTF">2011-05-16T18:24:00Z</dcterms:created>
  <dcterms:modified xsi:type="dcterms:W3CDTF">2011-07-27T18:25:42Z</dcterms:modified>
</cp:coreProperties>
</file>