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85" windowHeight="6780" activeTab="1"/>
  </bookViews>
  <sheets>
    <sheet name="Instructions" sheetId="1" r:id="rId1"/>
    <sheet name="Frequency Data" sheetId="2" r:id="rId2"/>
    <sheet name="Charts" sheetId="3" r:id="rId3"/>
  </sheets>
  <definedNames>
    <definedName name="a">'Frequency Data'!$C$2</definedName>
    <definedName name="const">'Frequency Data'!$C$11</definedName>
    <definedName name="d">'Frequency Data'!$C$3</definedName>
    <definedName name="eps">'Frequency Data'!$C$6</definedName>
    <definedName name="eps0">'Frequency Data'!$C$14</definedName>
    <definedName name="epsoo">'Frequency Data'!$C$15</definedName>
    <definedName name="K">'Frequency Data'!$C$19</definedName>
    <definedName name="kabs">'Frequency Data'!$C$9</definedName>
    <definedName name="kk">'Frequency Data'!$C$10</definedName>
    <definedName name="nu">'Frequency Data'!$C$17</definedName>
    <definedName name="Q">'Frequency Data'!$C$5</definedName>
    <definedName name="rad">'Frequency Data'!$C$18</definedName>
    <definedName name="rho">'Frequency Data'!$C$21</definedName>
    <definedName name="Run1">'Frequency Data'!$F$2</definedName>
    <definedName name="Run2">'Frequency Data'!$G$2</definedName>
    <definedName name="Run3">'Frequency Data'!$H$2</definedName>
    <definedName name="Run4">'Frequency Data'!$I$2</definedName>
    <definedName name="Run5">'Frequency Data'!$J$2</definedName>
    <definedName name="Run6">'Frequency Data'!$K$2</definedName>
    <definedName name="T">'Frequency Data'!$C$20</definedName>
    <definedName name="tau">'Frequency Data'!$C$16</definedName>
    <definedName name="tau1">#REF!</definedName>
    <definedName name="V">'Frequency Data'!$C$4</definedName>
    <definedName name="W">#REF!</definedName>
    <definedName name="WO1">'Frequency Data'!#REF!</definedName>
    <definedName name="WO2">'Frequency Data'!#REF!</definedName>
    <definedName name="WO3">'Frequency Data'!#REF!</definedName>
  </definedNames>
  <calcPr fullCalcOnLoad="1"/>
</workbook>
</file>

<file path=xl/sharedStrings.xml><?xml version="1.0" encoding="utf-8"?>
<sst xmlns="http://schemas.openxmlformats.org/spreadsheetml/2006/main" count="112" uniqueCount="75">
  <si>
    <t>a</t>
  </si>
  <si>
    <t>d</t>
  </si>
  <si>
    <t>V</t>
  </si>
  <si>
    <t>Q</t>
  </si>
  <si>
    <t>kk</t>
  </si>
  <si>
    <t>eps</t>
  </si>
  <si>
    <t>Units</t>
  </si>
  <si>
    <t>Name</t>
  </si>
  <si>
    <t>m</t>
  </si>
  <si>
    <r>
      <t>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/Nm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</si>
  <si>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</si>
  <si>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const</t>
  </si>
  <si>
    <t>J</t>
  </si>
  <si>
    <t>eps0</t>
  </si>
  <si>
    <t>epsoo</t>
  </si>
  <si>
    <t>tau</t>
  </si>
  <si>
    <t>nu</t>
  </si>
  <si>
    <t>K</t>
  </si>
  <si>
    <t>T</t>
  </si>
  <si>
    <t>Value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</si>
  <si>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kg/s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</t>
    </r>
  </si>
  <si>
    <t>rad</t>
  </si>
  <si>
    <t>Model 1</t>
  </si>
  <si>
    <t>Model 2</t>
  </si>
  <si>
    <t>kg/m s</t>
  </si>
  <si>
    <t>Model1</t>
  </si>
  <si>
    <t>Model2</t>
  </si>
  <si>
    <t>k1</t>
  </si>
  <si>
    <t>k2</t>
  </si>
  <si>
    <t>Frequency Lists</t>
  </si>
  <si>
    <t>Model 1:</t>
  </si>
  <si>
    <t>area</t>
  </si>
  <si>
    <t>diameter</t>
  </si>
  <si>
    <t>voltage</t>
  </si>
  <si>
    <t>quality</t>
  </si>
  <si>
    <r>
      <t>ε</t>
    </r>
    <r>
      <rPr>
        <vertAlign val="subscript"/>
        <sz val="10"/>
        <rFont val="Arial"/>
        <family val="2"/>
      </rPr>
      <t>0</t>
    </r>
  </si>
  <si>
    <t>K'</t>
  </si>
  <si>
    <t>K''</t>
  </si>
  <si>
    <t>(a/d)*eps*V^2</t>
  </si>
  <si>
    <t>K''/K'</t>
  </si>
  <si>
    <r>
      <t>|K</t>
    </r>
    <r>
      <rPr>
        <vertAlign val="subscript"/>
        <sz val="10"/>
        <rFont val="Arial"/>
        <family val="2"/>
      </rPr>
      <t>|</t>
    </r>
  </si>
  <si>
    <t>kabs</t>
  </si>
  <si>
    <t>Model2:</t>
  </si>
  <si>
    <t>Power</t>
  </si>
  <si>
    <t>Q=5</t>
  </si>
  <si>
    <t>Q=10</t>
  </si>
  <si>
    <t>Q=20</t>
  </si>
  <si>
    <t>Q=50</t>
  </si>
  <si>
    <t>Q=80</t>
  </si>
  <si>
    <t>Resonant Frequency:</t>
  </si>
  <si>
    <r>
      <t>Quality Dependence at 5x10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rad/s</t>
    </r>
  </si>
  <si>
    <t>Instructions for modifying instructions:</t>
  </si>
  <si>
    <t>A2 through A6 (a through eps) affect both models, as does A11</t>
  </si>
  <si>
    <t>A7 through A10 only affects model 1</t>
  </si>
  <si>
    <t>high-freq permittivity</t>
  </si>
  <si>
    <t>static permittivity</t>
  </si>
  <si>
    <t>time constant</t>
  </si>
  <si>
    <t>viscosity of medium</t>
  </si>
  <si>
    <t>radius of molecules</t>
  </si>
  <si>
    <t>Boltzman constant</t>
  </si>
  <si>
    <t>temperature</t>
  </si>
  <si>
    <t>A13 through A20 only affects model 2</t>
  </si>
  <si>
    <t>Constants/variables:</t>
  </si>
  <si>
    <t>Frequency lists:</t>
  </si>
  <si>
    <t>Used to calculate power around frequencies near various resonant frequencies</t>
  </si>
  <si>
    <t>Top row lists the resonant frequencies for each list</t>
  </si>
  <si>
    <t>Next cell sets how far below resonance the list will go, based on 50 steps both above and below, at a given step value</t>
  </si>
  <si>
    <t>Next cell sets the step value, after which filling down the column populates the list</t>
  </si>
  <si>
    <t>Model 1 contains the power values at the frequency of the corresponding cell in the frequency list</t>
  </si>
  <si>
    <t>For model 2, each resonance contains three columns</t>
  </si>
  <si>
    <t>First two columns calculates K' and K'' based upon the driving frequency</t>
  </si>
  <si>
    <t>Third column contains the power values, based on the driving frequencies and the values in the previous two columns</t>
  </si>
  <si>
    <t>Quality dependence data:</t>
  </si>
  <si>
    <t>These columns are not calculated dynamically.  I set the Q variable to different values, and copied and pasted</t>
  </si>
  <si>
    <t>the resulting powers from the 5x106 rad/s into this section.  To resimulate just repeat this process.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</si>
</sst>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E+00"/>
    <numFmt numFmtId="171" formatCode=";;;"/>
    <numFmt numFmtId="172" formatCode="000\-00\-0000"/>
  </numFmts>
  <fonts count="11">
    <font>
      <sz val="10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100x10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Data'!$F$4:$F$104</c:f>
              <c:numCache>
                <c:ptCount val="101"/>
                <c:pt idx="0">
                  <c:v>90000</c:v>
                </c:pt>
                <c:pt idx="1">
                  <c:v>90200</c:v>
                </c:pt>
                <c:pt idx="2">
                  <c:v>90400</c:v>
                </c:pt>
                <c:pt idx="3">
                  <c:v>90600</c:v>
                </c:pt>
                <c:pt idx="4">
                  <c:v>90800</c:v>
                </c:pt>
                <c:pt idx="5">
                  <c:v>91000</c:v>
                </c:pt>
                <c:pt idx="6">
                  <c:v>91200</c:v>
                </c:pt>
                <c:pt idx="7">
                  <c:v>91400</c:v>
                </c:pt>
                <c:pt idx="8">
                  <c:v>91600</c:v>
                </c:pt>
                <c:pt idx="9">
                  <c:v>91800</c:v>
                </c:pt>
                <c:pt idx="10">
                  <c:v>92000</c:v>
                </c:pt>
                <c:pt idx="11">
                  <c:v>92200</c:v>
                </c:pt>
                <c:pt idx="12">
                  <c:v>92400</c:v>
                </c:pt>
                <c:pt idx="13">
                  <c:v>92600</c:v>
                </c:pt>
                <c:pt idx="14">
                  <c:v>92800</c:v>
                </c:pt>
                <c:pt idx="15">
                  <c:v>93000</c:v>
                </c:pt>
                <c:pt idx="16">
                  <c:v>93200</c:v>
                </c:pt>
                <c:pt idx="17">
                  <c:v>93400</c:v>
                </c:pt>
                <c:pt idx="18">
                  <c:v>93600</c:v>
                </c:pt>
                <c:pt idx="19">
                  <c:v>93800</c:v>
                </c:pt>
                <c:pt idx="20">
                  <c:v>94000</c:v>
                </c:pt>
                <c:pt idx="21">
                  <c:v>94200</c:v>
                </c:pt>
                <c:pt idx="22">
                  <c:v>94400</c:v>
                </c:pt>
                <c:pt idx="23">
                  <c:v>94600</c:v>
                </c:pt>
                <c:pt idx="24">
                  <c:v>94800</c:v>
                </c:pt>
                <c:pt idx="25">
                  <c:v>95000</c:v>
                </c:pt>
                <c:pt idx="26">
                  <c:v>95200</c:v>
                </c:pt>
                <c:pt idx="27">
                  <c:v>95400</c:v>
                </c:pt>
                <c:pt idx="28">
                  <c:v>95600</c:v>
                </c:pt>
                <c:pt idx="29">
                  <c:v>95800</c:v>
                </c:pt>
                <c:pt idx="30">
                  <c:v>96000</c:v>
                </c:pt>
                <c:pt idx="31">
                  <c:v>96200</c:v>
                </c:pt>
                <c:pt idx="32">
                  <c:v>96400</c:v>
                </c:pt>
                <c:pt idx="33">
                  <c:v>96600</c:v>
                </c:pt>
                <c:pt idx="34">
                  <c:v>96800</c:v>
                </c:pt>
                <c:pt idx="35">
                  <c:v>97000</c:v>
                </c:pt>
                <c:pt idx="36">
                  <c:v>97200</c:v>
                </c:pt>
                <c:pt idx="37">
                  <c:v>97400</c:v>
                </c:pt>
                <c:pt idx="38">
                  <c:v>97600</c:v>
                </c:pt>
                <c:pt idx="39">
                  <c:v>97800</c:v>
                </c:pt>
                <c:pt idx="40">
                  <c:v>98000</c:v>
                </c:pt>
                <c:pt idx="41">
                  <c:v>98200</c:v>
                </c:pt>
                <c:pt idx="42">
                  <c:v>98400</c:v>
                </c:pt>
                <c:pt idx="43">
                  <c:v>98600</c:v>
                </c:pt>
                <c:pt idx="44">
                  <c:v>98800</c:v>
                </c:pt>
                <c:pt idx="45">
                  <c:v>99000</c:v>
                </c:pt>
                <c:pt idx="46">
                  <c:v>99200</c:v>
                </c:pt>
                <c:pt idx="47">
                  <c:v>99400</c:v>
                </c:pt>
                <c:pt idx="48">
                  <c:v>99600</c:v>
                </c:pt>
                <c:pt idx="49">
                  <c:v>99800</c:v>
                </c:pt>
                <c:pt idx="50">
                  <c:v>100000</c:v>
                </c:pt>
                <c:pt idx="51">
                  <c:v>100200</c:v>
                </c:pt>
                <c:pt idx="52">
                  <c:v>100400</c:v>
                </c:pt>
                <c:pt idx="53">
                  <c:v>100600</c:v>
                </c:pt>
                <c:pt idx="54">
                  <c:v>100800</c:v>
                </c:pt>
                <c:pt idx="55">
                  <c:v>101000</c:v>
                </c:pt>
                <c:pt idx="56">
                  <c:v>101200</c:v>
                </c:pt>
                <c:pt idx="57">
                  <c:v>101400</c:v>
                </c:pt>
                <c:pt idx="58">
                  <c:v>101600</c:v>
                </c:pt>
                <c:pt idx="59">
                  <c:v>101800</c:v>
                </c:pt>
                <c:pt idx="60">
                  <c:v>102000</c:v>
                </c:pt>
                <c:pt idx="61">
                  <c:v>102200</c:v>
                </c:pt>
                <c:pt idx="62">
                  <c:v>102400</c:v>
                </c:pt>
                <c:pt idx="63">
                  <c:v>102600</c:v>
                </c:pt>
                <c:pt idx="64">
                  <c:v>102800</c:v>
                </c:pt>
                <c:pt idx="65">
                  <c:v>103000</c:v>
                </c:pt>
                <c:pt idx="66">
                  <c:v>103200</c:v>
                </c:pt>
                <c:pt idx="67">
                  <c:v>103400</c:v>
                </c:pt>
                <c:pt idx="68">
                  <c:v>103600</c:v>
                </c:pt>
                <c:pt idx="69">
                  <c:v>103800</c:v>
                </c:pt>
                <c:pt idx="70">
                  <c:v>104000</c:v>
                </c:pt>
                <c:pt idx="71">
                  <c:v>104200</c:v>
                </c:pt>
                <c:pt idx="72">
                  <c:v>104400</c:v>
                </c:pt>
                <c:pt idx="73">
                  <c:v>104600</c:v>
                </c:pt>
                <c:pt idx="74">
                  <c:v>104800</c:v>
                </c:pt>
                <c:pt idx="75">
                  <c:v>105000</c:v>
                </c:pt>
                <c:pt idx="76">
                  <c:v>105200</c:v>
                </c:pt>
                <c:pt idx="77">
                  <c:v>105400</c:v>
                </c:pt>
                <c:pt idx="78">
                  <c:v>105600</c:v>
                </c:pt>
                <c:pt idx="79">
                  <c:v>105800</c:v>
                </c:pt>
                <c:pt idx="80">
                  <c:v>106000</c:v>
                </c:pt>
                <c:pt idx="81">
                  <c:v>106200</c:v>
                </c:pt>
                <c:pt idx="82">
                  <c:v>106400</c:v>
                </c:pt>
                <c:pt idx="83">
                  <c:v>106600</c:v>
                </c:pt>
                <c:pt idx="84">
                  <c:v>106800</c:v>
                </c:pt>
                <c:pt idx="85">
                  <c:v>107000</c:v>
                </c:pt>
                <c:pt idx="86">
                  <c:v>107200</c:v>
                </c:pt>
                <c:pt idx="87">
                  <c:v>107400</c:v>
                </c:pt>
                <c:pt idx="88">
                  <c:v>107600</c:v>
                </c:pt>
                <c:pt idx="89">
                  <c:v>107800</c:v>
                </c:pt>
                <c:pt idx="90">
                  <c:v>108000</c:v>
                </c:pt>
                <c:pt idx="91">
                  <c:v>108200</c:v>
                </c:pt>
                <c:pt idx="92">
                  <c:v>108400</c:v>
                </c:pt>
                <c:pt idx="93">
                  <c:v>108600</c:v>
                </c:pt>
                <c:pt idx="94">
                  <c:v>108800</c:v>
                </c:pt>
                <c:pt idx="95">
                  <c:v>109000</c:v>
                </c:pt>
                <c:pt idx="96">
                  <c:v>109200</c:v>
                </c:pt>
                <c:pt idx="97">
                  <c:v>109400</c:v>
                </c:pt>
                <c:pt idx="98">
                  <c:v>109600</c:v>
                </c:pt>
                <c:pt idx="99">
                  <c:v>109800</c:v>
                </c:pt>
                <c:pt idx="100">
                  <c:v>110000</c:v>
                </c:pt>
              </c:numCache>
            </c:numRef>
          </c:cat>
          <c:val>
            <c:numRef>
              <c:f>'Frequency Data'!$N$4:$N$104</c:f>
              <c:numCache>
                <c:ptCount val="101"/>
                <c:pt idx="0">
                  <c:v>0.00033383792258023803</c:v>
                </c:pt>
                <c:pt idx="1">
                  <c:v>0.00034759015937219334</c:v>
                </c:pt>
                <c:pt idx="2">
                  <c:v>0.0003622060426800637</c:v>
                </c:pt>
                <c:pt idx="3">
                  <c:v>0.0003777593326532215</c:v>
                </c:pt>
                <c:pt idx="4">
                  <c:v>0.000394331822493828</c:v>
                </c:pt>
                <c:pt idx="5">
                  <c:v>0.00041201440983018177</c:v>
                </c:pt>
                <c:pt idx="6">
                  <c:v>0.0004309083382762796</c:v>
                </c:pt>
                <c:pt idx="7">
                  <c:v>0.0004511266407302096</c:v>
                </c:pt>
                <c:pt idx="8">
                  <c:v>0.00047279582268753374</c:v>
                </c:pt>
                <c:pt idx="9">
                  <c:v>0.0004960578321962814</c:v>
                </c:pt>
                <c:pt idx="10">
                  <c:v>0.0005210723735003729</c:v>
                </c:pt>
                <c:pt idx="11">
                  <c:v>0.0005480196344854064</c:v>
                </c:pt>
                <c:pt idx="12">
                  <c:v>0.0005771035145116974</c:v>
                </c:pt>
                <c:pt idx="13">
                  <c:v>0.0006085554600928728</c:v>
                </c:pt>
                <c:pt idx="14">
                  <c:v>0.0006426390424802455</c:v>
                </c:pt>
                <c:pt idx="15">
                  <c:v>0.0006796554453162104</c:v>
                </c:pt>
                <c:pt idx="16">
                  <c:v>0.000719950074510121</c:v>
                </c:pt>
                <c:pt idx="17">
                  <c:v>0.0007639205596033827</c:v>
                </c:pt>
                <c:pt idx="18">
                  <c:v>0.0008120264905483719</c:v>
                </c:pt>
                <c:pt idx="19">
                  <c:v>0.0008648013321198207</c:v>
                </c:pt>
                <c:pt idx="20">
                  <c:v>0.0009228670885699493</c:v>
                </c:pt>
                <c:pt idx="21">
                  <c:v>0.0009869524654926088</c:v>
                </c:pt>
                <c:pt idx="22">
                  <c:v>0.001057915510961879</c:v>
                </c:pt>
                <c:pt idx="23">
                  <c:v>0.0011367720378415366</c:v>
                </c:pt>
                <c:pt idx="24">
                  <c:v>0.0012247315683561709</c:v>
                </c:pt>
                <c:pt idx="25">
                  <c:v>0.0013232431511288677</c:v>
                </c:pt>
                <c:pt idx="26">
                  <c:v>0.0014340542545877525</c:v>
                </c:pt>
                <c:pt idx="27">
                  <c:v>0.00155928715054254</c:v>
                </c:pt>
                <c:pt idx="28">
                  <c:v>0.0017015389368620851</c:v>
                </c:pt>
                <c:pt idx="29">
                  <c:v>0.001864013868019621</c:v>
                </c:pt>
                <c:pt idx="30">
                  <c:v>0.002050700370879225</c:v>
                </c:pt>
                <c:pt idx="31">
                  <c:v>0.002266610659262595</c:v>
                </c:pt>
                <c:pt idx="32">
                  <c:v>0.0025181092505064174</c:v>
                </c:pt>
                <c:pt idx="33">
                  <c:v>0.002813369605524866</c:v>
                </c:pt>
                <c:pt idx="34">
                  <c:v>0.0031630183428423544</c:v>
                </c:pt>
                <c:pt idx="35">
                  <c:v>0.0035810587175240903</c:v>
                </c:pt>
                <c:pt idx="36">
                  <c:v>0.004086217387951076</c:v>
                </c:pt>
                <c:pt idx="37">
                  <c:v>0.004703945028940007</c:v>
                </c:pt>
                <c:pt idx="38">
                  <c:v>0.0054694470629888525</c:v>
                </c:pt>
                <c:pt idx="39">
                  <c:v>0.006432370184731945</c:v>
                </c:pt>
                <c:pt idx="40">
                  <c:v>0.007664202304596524</c:v>
                </c:pt>
                <c:pt idx="41">
                  <c:v>0.009270192732070316</c:v>
                </c:pt>
                <c:pt idx="42">
                  <c:v>0.011408869551533128</c:v>
                </c:pt>
                <c:pt idx="43">
                  <c:v>0.014324203207893425</c:v>
                </c:pt>
                <c:pt idx="44">
                  <c:v>0.01839763113028316</c:v>
                </c:pt>
                <c:pt idx="45">
                  <c:v>0.024225011860717512</c:v>
                </c:pt>
                <c:pt idx="46">
                  <c:v>0.03269445490784</c:v>
                </c:pt>
                <c:pt idx="47">
                  <c:v>0.044894541420917686</c:v>
                </c:pt>
                <c:pt idx="48">
                  <c:v>0.061184019294562526</c:v>
                </c:pt>
                <c:pt idx="49">
                  <c:v>0.07815371696468704</c:v>
                </c:pt>
                <c:pt idx="50">
                  <c:v>0.08600035816692016</c:v>
                </c:pt>
                <c:pt idx="51">
                  <c:v>0.0778706539377777</c:v>
                </c:pt>
                <c:pt idx="52">
                  <c:v>0.060837760956034485</c:v>
                </c:pt>
                <c:pt idx="53">
                  <c:v>0.04461506034387452</c:v>
                </c:pt>
                <c:pt idx="54">
                  <c:v>0.032496793018429684</c:v>
                </c:pt>
                <c:pt idx="55">
                  <c:v>0.02408930860383246</c:v>
                </c:pt>
                <c:pt idx="56">
                  <c:v>0.018303668883685346</c:v>
                </c:pt>
                <c:pt idx="57">
                  <c:v>0.01425772616332474</c:v>
                </c:pt>
                <c:pt idx="58">
                  <c:v>0.011360662148506142</c:v>
                </c:pt>
                <c:pt idx="59">
                  <c:v>0.009234382519999779</c:v>
                </c:pt>
                <c:pt idx="60">
                  <c:v>0.007637006324294095</c:v>
                </c:pt>
                <c:pt idx="61">
                  <c:v>0.006411302452175007</c:v>
                </c:pt>
                <c:pt idx="62">
                  <c:v>0.005452836544050742</c:v>
                </c:pt>
                <c:pt idx="63">
                  <c:v>0.004690642788242986</c:v>
                </c:pt>
                <c:pt idx="64">
                  <c:v>0.004075416285901689</c:v>
                </c:pt>
                <c:pt idx="65">
                  <c:v>0.0035721802803858646</c:v>
                </c:pt>
                <c:pt idx="66">
                  <c:v>0.003155640292993126</c:v>
                </c:pt>
                <c:pt idx="67">
                  <c:v>0.002807178462581886</c:v>
                </c:pt>
                <c:pt idx="68">
                  <c:v>0.0025128687020875835</c:v>
                </c:pt>
                <c:pt idx="69">
                  <c:v>0.002262140050842147</c:v>
                </c:pt>
                <c:pt idx="70">
                  <c:v>0.0020468598155306567</c:v>
                </c:pt>
                <c:pt idx="71">
                  <c:v>0.0018606937671334861</c:v>
                </c:pt>
                <c:pt idx="72">
                  <c:v>0.0016986524912477406</c:v>
                </c:pt>
                <c:pt idx="73">
                  <c:v>0.0015567649319291007</c:v>
                </c:pt>
                <c:pt idx="74">
                  <c:v>0.0014318402183919818</c:v>
                </c:pt>
                <c:pt idx="75">
                  <c:v>0.0013212916717308574</c:v>
                </c:pt>
                <c:pt idx="76">
                  <c:v>0.0012230052094090152</c:v>
                </c:pt>
                <c:pt idx="77">
                  <c:v>0.0011352398574982067</c:v>
                </c:pt>
                <c:pt idx="78">
                  <c:v>0.0010565517608819635</c:v>
                </c:pt>
                <c:pt idx="79">
                  <c:v>0.000985735582861765</c:v>
                </c:pt>
                <c:pt idx="80">
                  <c:v>0.0009217789083559736</c:v>
                </c:pt>
                <c:pt idx="81">
                  <c:v>0.0008638264664347501</c:v>
                </c:pt>
                <c:pt idx="82">
                  <c:v>0.0008111518359324581</c:v>
                </c:pt>
                <c:pt idx="83">
                  <c:v>0.0007631349030551807</c:v>
                </c:pt>
                <c:pt idx="84">
                  <c:v>0.0007192437763422679</c:v>
                </c:pt>
                <c:pt idx="85">
                  <c:v>0.000679020182227276</c:v>
                </c:pt>
                <c:pt idx="86">
                  <c:v>0.000642067598155561</c:v>
                </c:pt>
                <c:pt idx="87">
                  <c:v>0.0006080415535695957</c:v>
                </c:pt>
                <c:pt idx="88">
                  <c:v>0.0005766416587383345</c:v>
                </c:pt>
                <c:pt idx="89">
                  <c:v>0.0005476050191674083</c:v>
                </c:pt>
                <c:pt idx="90">
                  <c:v>0.0005207007675902038</c:v>
                </c:pt>
                <c:pt idx="91">
                  <c:v>0.0004957255023590256</c:v>
                </c:pt>
                <c:pt idx="92">
                  <c:v>0.00047249946482490397</c:v>
                </c:pt>
                <c:pt idx="93">
                  <c:v>0.0004508633222305888</c:v>
                </c:pt>
                <c:pt idx="94">
                  <c:v>0.0004306754491160208</c:v>
                </c:pt>
                <c:pt idx="95">
                  <c:v>0.0004118096210115361</c:v>
                </c:pt>
                <c:pt idx="96">
                  <c:v>0.00039415305058987393</c:v>
                </c:pt>
                <c:pt idx="97">
                  <c:v>0.0003776047094569031</c:v>
                </c:pt>
                <c:pt idx="98">
                  <c:v>0.00036207388913572314</c:v>
                </c:pt>
                <c:pt idx="99">
                  <c:v>0.0003474789631136341</c:v>
                </c:pt>
                <c:pt idx="100">
                  <c:v>0.0003337463185168885</c:v>
                </c:pt>
              </c:numCache>
            </c:numRef>
          </c:val>
          <c:smooth val="0"/>
        </c:ser>
        <c:marker val="1"/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auto val="1"/>
        <c:lblOffset val="100"/>
        <c:tickLblSkip val="10"/>
        <c:tickMarkSkip val="5"/>
        <c:noMultiLvlLbl val="0"/>
      </c:catAx>
      <c:valAx>
        <c:axId val="37692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5x10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Data'!$AG$4:$AG$104</c:f>
              <c:numCache>
                <c:ptCount val="101"/>
                <c:pt idx="0">
                  <c:v>0.00033450637262129687</c:v>
                </c:pt>
                <c:pt idx="1">
                  <c:v>0.0003475115049025968</c:v>
                </c:pt>
                <c:pt idx="2">
                  <c:v>0.00036132045512596663</c:v>
                </c:pt>
                <c:pt idx="3">
                  <c:v>0.0003760013011060273</c:v>
                </c:pt>
                <c:pt idx="4">
                  <c:v>0.0003916294970916686</c:v>
                </c:pt>
                <c:pt idx="5">
                  <c:v>0.0004082888541549451</c:v>
                </c:pt>
                <c:pt idx="6">
                  <c:v>0.0004260726759189577</c:v>
                </c:pt>
                <c:pt idx="7">
                  <c:v>0.00044508507836851335</c:v>
                </c:pt>
                <c:pt idx="8">
                  <c:v>0.0004654425286028119</c:v>
                </c:pt>
                <c:pt idx="9">
                  <c:v>0.00048727564498270463</c:v>
                </c:pt>
                <c:pt idx="10">
                  <c:v>0.0005107313105980651</c:v>
                </c:pt>
                <c:pt idx="11">
                  <c:v>0.0005359751638570607</c:v>
                </c:pt>
                <c:pt idx="12">
                  <c:v>0.0005631945449651603</c:v>
                </c:pt>
                <c:pt idx="13">
                  <c:v>0.0005926019960230693</c:v>
                </c:pt>
                <c:pt idx="14">
                  <c:v>0.0006244394366315823</c:v>
                </c:pt>
                <c:pt idx="15">
                  <c:v>0.0006589831678541921</c:v>
                </c:pt>
                <c:pt idx="16">
                  <c:v>0.0006965498973172924</c:v>
                </c:pt>
                <c:pt idx="17">
                  <c:v>0.0007375040300544348</c:v>
                </c:pt>
                <c:pt idx="18">
                  <c:v>0.0007822665374298614</c:v>
                </c:pt>
                <c:pt idx="19">
                  <c:v>0.0008313258056232294</c:v>
                </c:pt>
                <c:pt idx="20">
                  <c:v>0.0008852509833826091</c:v>
                </c:pt>
                <c:pt idx="21">
                  <c:v>0.0009447085067923868</c:v>
                </c:pt>
                <c:pt idx="22">
                  <c:v>0.0010104826918430618</c:v>
                </c:pt>
                <c:pt idx="23">
                  <c:v>0.0010835015753257807</c:v>
                </c:pt>
                <c:pt idx="24">
                  <c:v>0.0011648695823231314</c:v>
                </c:pt>
                <c:pt idx="25">
                  <c:v>0.001255909150032921</c:v>
                </c:pt>
                <c:pt idx="26">
                  <c:v>0.0013582142103201224</c:v>
                </c:pt>
                <c:pt idx="27">
                  <c:v>0.001473719528087288</c:v>
                </c:pt>
                <c:pt idx="28">
                  <c:v>0.0016047914619488344</c:v>
                </c:pt>
                <c:pt idx="29">
                  <c:v>0.0017543479920619984</c:v>
                </c:pt>
                <c:pt idx="30">
                  <c:v>0.0019260192119955808</c:v>
                </c:pt>
                <c:pt idx="31">
                  <c:v>0.0021243644835248023</c:v>
                </c:pt>
                <c:pt idx="32">
                  <c:v>0.0023551700304648687</c:v>
                </c:pt>
                <c:pt idx="33">
                  <c:v>0.002625862410121095</c:v>
                </c:pt>
                <c:pt idx="34">
                  <c:v>0.0029460915552276725</c:v>
                </c:pt>
                <c:pt idx="35">
                  <c:v>0.0033285661585162377</c:v>
                </c:pt>
                <c:pt idx="36">
                  <c:v>0.0037902713478229822</c:v>
                </c:pt>
                <c:pt idx="37">
                  <c:v>0.004354276562307837</c:v>
                </c:pt>
                <c:pt idx="38">
                  <c:v>0.005052472727631912</c:v>
                </c:pt>
                <c:pt idx="39">
                  <c:v>0.005929802183057442</c:v>
                </c:pt>
                <c:pt idx="40">
                  <c:v>0.007050932977698241</c:v>
                </c:pt>
                <c:pt idx="41">
                  <c:v>0.008511001446574448</c:v>
                </c:pt>
                <c:pt idx="42">
                  <c:v>0.01045318424165426</c:v>
                </c:pt>
                <c:pt idx="43">
                  <c:v>0.013097619268230576</c:v>
                </c:pt>
                <c:pt idx="44">
                  <c:v>0.01678809793382324</c:v>
                </c:pt>
                <c:pt idx="45">
                  <c:v>0.022060892438855704</c:v>
                </c:pt>
                <c:pt idx="46">
                  <c:v>0.029713544249096467</c:v>
                </c:pt>
                <c:pt idx="47">
                  <c:v>0.04071898588305411</c:v>
                </c:pt>
                <c:pt idx="48">
                  <c:v>0.05538169519006277</c:v>
                </c:pt>
                <c:pt idx="49">
                  <c:v>0.07059996282108723</c:v>
                </c:pt>
                <c:pt idx="50">
                  <c:v>0.07753243874035834</c:v>
                </c:pt>
                <c:pt idx="51">
                  <c:v>0.07006273827087275</c:v>
                </c:pt>
                <c:pt idx="52">
                  <c:v>0.0546283836555426</c:v>
                </c:pt>
                <c:pt idx="53">
                  <c:v>0.03998160214932894</c:v>
                </c:pt>
                <c:pt idx="54">
                  <c:v>0.029063942249933243</c:v>
                </c:pt>
                <c:pt idx="55">
                  <c:v>0.021501828049460842</c:v>
                </c:pt>
                <c:pt idx="56">
                  <c:v>0.016305268204582002</c:v>
                </c:pt>
                <c:pt idx="57">
                  <c:v>0.012675950108880625</c:v>
                </c:pt>
                <c:pt idx="58">
                  <c:v>0.010080360274379368</c:v>
                </c:pt>
                <c:pt idx="59">
                  <c:v>0.008177567222297528</c:v>
                </c:pt>
                <c:pt idx="60">
                  <c:v>0.006749707512482397</c:v>
                </c:pt>
                <c:pt idx="61">
                  <c:v>0.005655295359194064</c:v>
                </c:pt>
                <c:pt idx="62">
                  <c:v>0.004800432907263958</c:v>
                </c:pt>
                <c:pt idx="63">
                  <c:v>0.0041213628553623365</c:v>
                </c:pt>
                <c:pt idx="64">
                  <c:v>0.0035738201835927674</c:v>
                </c:pt>
                <c:pt idx="65">
                  <c:v>0.0031264247043891135</c:v>
                </c:pt>
                <c:pt idx="66">
                  <c:v>0.002756497680289832</c:v>
                </c:pt>
                <c:pt idx="67">
                  <c:v>0.0024473570718540408</c:v>
                </c:pt>
                <c:pt idx="68">
                  <c:v>0.0021865324368896323</c:v>
                </c:pt>
                <c:pt idx="69">
                  <c:v>0.001964563443631618</c:v>
                </c:pt>
                <c:pt idx="70">
                  <c:v>0.0017741761442543816</c:v>
                </c:pt>
                <c:pt idx="71">
                  <c:v>0.0016097084415243336</c:v>
                </c:pt>
                <c:pt idx="72">
                  <c:v>0.0014667029091191604</c:v>
                </c:pt>
                <c:pt idx="73">
                  <c:v>0.0013416139090629254</c:v>
                </c:pt>
                <c:pt idx="74">
                  <c:v>0.0012315940069174344</c:v>
                </c:pt>
                <c:pt idx="75">
                  <c:v>0.0011343362155282902</c:v>
                </c:pt>
                <c:pt idx="76">
                  <c:v>0.0010479560855569793</c:v>
                </c:pt>
                <c:pt idx="77">
                  <c:v>0.0009709026013823739</c:v>
                </c:pt>
                <c:pt idx="78">
                  <c:v>0.0009018901501413986</c:v>
                </c:pt>
                <c:pt idx="79">
                  <c:v>0.0008398460799252992</c:v>
                </c:pt>
                <c:pt idx="80">
                  <c:v>0.0007838699111224347</c:v>
                </c:pt>
                <c:pt idx="81">
                  <c:v>0.0007332013441923011</c:v>
                </c:pt>
                <c:pt idx="82">
                  <c:v>0.0006871949686226015</c:v>
                </c:pt>
                <c:pt idx="83">
                  <c:v>0.0006453001210728278</c:v>
                </c:pt>
                <c:pt idx="84">
                  <c:v>0.0006070447323698436</c:v>
                </c:pt>
                <c:pt idx="85">
                  <c:v>0.0005720222882059795</c:v>
                </c:pt>
                <c:pt idx="86">
                  <c:v>0.0005398812379977806</c:v>
                </c:pt>
                <c:pt idx="87">
                  <c:v>0.0005103163417930266</c:v>
                </c:pt>
                <c:pt idx="88">
                  <c:v>0.00048306156133858116</c:v>
                </c:pt>
                <c:pt idx="89">
                  <c:v>0.0004578841890240782</c:v>
                </c:pt>
                <c:pt idx="90">
                  <c:v>0.0004345799749447323</c:v>
                </c:pt>
                <c:pt idx="91">
                  <c:v>0.0004129690632135867</c:v>
                </c:pt>
                <c:pt idx="92">
                  <c:v>0.000392892587842545</c:v>
                </c:pt>
                <c:pt idx="93">
                  <c:v>0.00037420980888800516</c:v>
                </c:pt>
                <c:pt idx="94">
                  <c:v>0.00035679569324843265</c:v>
                </c:pt>
                <c:pt idx="95">
                  <c:v>0.00034053886308811805</c:v>
                </c:pt>
                <c:pt idx="96">
                  <c:v>0.0003253398495257704</c:v>
                </c:pt>
                <c:pt idx="97">
                  <c:v>0.0003111096008586748</c:v>
                </c:pt>
                <c:pt idx="98">
                  <c:v>0.00029776820386747944</c:v>
                </c:pt>
                <c:pt idx="99">
                  <c:v>0.0002852437841776777</c:v>
                </c:pt>
                <c:pt idx="100">
                  <c:v>0.00027347155763604895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Natural Frequency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auto val="1"/>
        <c:lblOffset val="100"/>
        <c:tickLblSkip val="10"/>
        <c:tickMarkSkip val="5"/>
        <c:noMultiLvlLbl val="0"/>
      </c:catAx>
      <c:valAx>
        <c:axId val="962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Heating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10x10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Data'!$J$4:$J$104</c:f>
              <c:numCache>
                <c:ptCount val="101"/>
                <c:pt idx="0">
                  <c:v>9000000</c:v>
                </c:pt>
                <c:pt idx="1">
                  <c:v>9020000</c:v>
                </c:pt>
                <c:pt idx="2">
                  <c:v>9040000</c:v>
                </c:pt>
                <c:pt idx="3">
                  <c:v>9060000</c:v>
                </c:pt>
                <c:pt idx="4">
                  <c:v>9080000</c:v>
                </c:pt>
                <c:pt idx="5">
                  <c:v>9100000</c:v>
                </c:pt>
                <c:pt idx="6">
                  <c:v>9120000</c:v>
                </c:pt>
                <c:pt idx="7">
                  <c:v>9140000</c:v>
                </c:pt>
                <c:pt idx="8">
                  <c:v>9160000</c:v>
                </c:pt>
                <c:pt idx="9">
                  <c:v>9180000</c:v>
                </c:pt>
                <c:pt idx="10">
                  <c:v>9200000</c:v>
                </c:pt>
                <c:pt idx="11">
                  <c:v>9220000</c:v>
                </c:pt>
                <c:pt idx="12">
                  <c:v>9240000</c:v>
                </c:pt>
                <c:pt idx="13">
                  <c:v>9260000</c:v>
                </c:pt>
                <c:pt idx="14">
                  <c:v>9280000</c:v>
                </c:pt>
                <c:pt idx="15">
                  <c:v>9300000</c:v>
                </c:pt>
                <c:pt idx="16">
                  <c:v>9320000</c:v>
                </c:pt>
                <c:pt idx="17">
                  <c:v>9340000</c:v>
                </c:pt>
                <c:pt idx="18">
                  <c:v>9360000</c:v>
                </c:pt>
                <c:pt idx="19">
                  <c:v>9380000</c:v>
                </c:pt>
                <c:pt idx="20">
                  <c:v>9400000</c:v>
                </c:pt>
                <c:pt idx="21">
                  <c:v>9420000</c:v>
                </c:pt>
                <c:pt idx="22">
                  <c:v>9440000</c:v>
                </c:pt>
                <c:pt idx="23">
                  <c:v>9460000</c:v>
                </c:pt>
                <c:pt idx="24">
                  <c:v>9480000</c:v>
                </c:pt>
                <c:pt idx="25">
                  <c:v>9500000</c:v>
                </c:pt>
                <c:pt idx="26">
                  <c:v>9520000</c:v>
                </c:pt>
                <c:pt idx="27">
                  <c:v>9540000</c:v>
                </c:pt>
                <c:pt idx="28">
                  <c:v>9560000</c:v>
                </c:pt>
                <c:pt idx="29">
                  <c:v>9580000</c:v>
                </c:pt>
                <c:pt idx="30">
                  <c:v>9600000</c:v>
                </c:pt>
                <c:pt idx="31">
                  <c:v>9620000</c:v>
                </c:pt>
                <c:pt idx="32">
                  <c:v>9640000</c:v>
                </c:pt>
                <c:pt idx="33">
                  <c:v>9660000</c:v>
                </c:pt>
                <c:pt idx="34">
                  <c:v>9680000</c:v>
                </c:pt>
                <c:pt idx="35">
                  <c:v>9700000</c:v>
                </c:pt>
                <c:pt idx="36">
                  <c:v>9720000</c:v>
                </c:pt>
                <c:pt idx="37">
                  <c:v>9740000</c:v>
                </c:pt>
                <c:pt idx="38">
                  <c:v>9760000</c:v>
                </c:pt>
                <c:pt idx="39">
                  <c:v>9780000</c:v>
                </c:pt>
                <c:pt idx="40">
                  <c:v>9800000</c:v>
                </c:pt>
                <c:pt idx="41">
                  <c:v>9820000</c:v>
                </c:pt>
                <c:pt idx="42">
                  <c:v>9840000</c:v>
                </c:pt>
                <c:pt idx="43">
                  <c:v>9860000</c:v>
                </c:pt>
                <c:pt idx="44">
                  <c:v>9880000</c:v>
                </c:pt>
                <c:pt idx="45">
                  <c:v>9900000</c:v>
                </c:pt>
                <c:pt idx="46">
                  <c:v>9920000</c:v>
                </c:pt>
                <c:pt idx="47">
                  <c:v>9940000</c:v>
                </c:pt>
                <c:pt idx="48">
                  <c:v>9960000</c:v>
                </c:pt>
                <c:pt idx="49">
                  <c:v>9980000</c:v>
                </c:pt>
                <c:pt idx="50">
                  <c:v>10000000</c:v>
                </c:pt>
                <c:pt idx="51">
                  <c:v>10020000</c:v>
                </c:pt>
                <c:pt idx="52">
                  <c:v>10040000</c:v>
                </c:pt>
                <c:pt idx="53">
                  <c:v>10060000</c:v>
                </c:pt>
                <c:pt idx="54">
                  <c:v>10080000</c:v>
                </c:pt>
                <c:pt idx="55">
                  <c:v>10100000</c:v>
                </c:pt>
                <c:pt idx="56">
                  <c:v>10120000</c:v>
                </c:pt>
                <c:pt idx="57">
                  <c:v>10140000</c:v>
                </c:pt>
                <c:pt idx="58">
                  <c:v>10160000</c:v>
                </c:pt>
                <c:pt idx="59">
                  <c:v>10180000</c:v>
                </c:pt>
                <c:pt idx="60">
                  <c:v>10200000</c:v>
                </c:pt>
                <c:pt idx="61">
                  <c:v>10220000</c:v>
                </c:pt>
                <c:pt idx="62">
                  <c:v>10240000</c:v>
                </c:pt>
                <c:pt idx="63">
                  <c:v>10260000</c:v>
                </c:pt>
                <c:pt idx="64">
                  <c:v>10280000</c:v>
                </c:pt>
                <c:pt idx="65">
                  <c:v>10300000</c:v>
                </c:pt>
                <c:pt idx="66">
                  <c:v>10320000</c:v>
                </c:pt>
                <c:pt idx="67">
                  <c:v>10340000</c:v>
                </c:pt>
                <c:pt idx="68">
                  <c:v>10360000</c:v>
                </c:pt>
                <c:pt idx="69">
                  <c:v>10380000</c:v>
                </c:pt>
                <c:pt idx="70">
                  <c:v>10400000</c:v>
                </c:pt>
                <c:pt idx="71">
                  <c:v>10420000</c:v>
                </c:pt>
                <c:pt idx="72">
                  <c:v>10440000</c:v>
                </c:pt>
                <c:pt idx="73">
                  <c:v>10460000</c:v>
                </c:pt>
                <c:pt idx="74">
                  <c:v>10480000</c:v>
                </c:pt>
                <c:pt idx="75">
                  <c:v>10500000</c:v>
                </c:pt>
                <c:pt idx="76">
                  <c:v>10520000</c:v>
                </c:pt>
                <c:pt idx="77">
                  <c:v>10540000</c:v>
                </c:pt>
                <c:pt idx="78">
                  <c:v>10560000</c:v>
                </c:pt>
                <c:pt idx="79">
                  <c:v>10580000</c:v>
                </c:pt>
                <c:pt idx="80">
                  <c:v>10600000</c:v>
                </c:pt>
                <c:pt idx="81">
                  <c:v>10620000</c:v>
                </c:pt>
                <c:pt idx="82">
                  <c:v>10640000</c:v>
                </c:pt>
                <c:pt idx="83">
                  <c:v>10660000</c:v>
                </c:pt>
                <c:pt idx="84">
                  <c:v>10680000</c:v>
                </c:pt>
                <c:pt idx="85">
                  <c:v>10700000</c:v>
                </c:pt>
                <c:pt idx="86">
                  <c:v>10720000</c:v>
                </c:pt>
                <c:pt idx="87">
                  <c:v>10740000</c:v>
                </c:pt>
                <c:pt idx="88">
                  <c:v>10760000</c:v>
                </c:pt>
                <c:pt idx="89">
                  <c:v>10780000</c:v>
                </c:pt>
                <c:pt idx="90">
                  <c:v>10800000</c:v>
                </c:pt>
                <c:pt idx="91">
                  <c:v>10820000</c:v>
                </c:pt>
                <c:pt idx="92">
                  <c:v>10840000</c:v>
                </c:pt>
                <c:pt idx="93">
                  <c:v>10860000</c:v>
                </c:pt>
                <c:pt idx="94">
                  <c:v>10880000</c:v>
                </c:pt>
                <c:pt idx="95">
                  <c:v>10900000</c:v>
                </c:pt>
                <c:pt idx="96">
                  <c:v>10920000</c:v>
                </c:pt>
                <c:pt idx="97">
                  <c:v>10940000</c:v>
                </c:pt>
                <c:pt idx="98">
                  <c:v>10960000</c:v>
                </c:pt>
                <c:pt idx="99">
                  <c:v>10980000</c:v>
                </c:pt>
                <c:pt idx="100">
                  <c:v>11000000</c:v>
                </c:pt>
              </c:numCache>
            </c:numRef>
          </c:cat>
          <c:val>
            <c:numRef>
              <c:f>'Frequency Data'!$AJ$4:$AJ$104</c:f>
              <c:numCache>
                <c:ptCount val="101"/>
                <c:pt idx="0">
                  <c:v>0.0003341167487236958</c:v>
                </c:pt>
                <c:pt idx="1">
                  <c:v>0.00034710851957490507</c:v>
                </c:pt>
                <c:pt idx="2">
                  <c:v>0.00036090330183259693</c:v>
                </c:pt>
                <c:pt idx="3">
                  <c:v>0.0003755691060815339</c:v>
                </c:pt>
                <c:pt idx="4">
                  <c:v>0.0003911813121250536</c:v>
                </c:pt>
                <c:pt idx="5">
                  <c:v>0.00040782364842123253</c:v>
                </c:pt>
                <c:pt idx="6">
                  <c:v>0.0004255893267078099</c:v>
                </c:pt>
                <c:pt idx="7">
                  <c:v>0.00044458236053197017</c:v>
                </c:pt>
                <c:pt idx="8">
                  <c:v>0.0004649191025106616</c:v>
                </c:pt>
                <c:pt idx="9">
                  <c:v>0.00048673004273314075</c:v>
                </c:pt>
                <c:pt idx="10">
                  <c:v>0.0005101619201813346</c:v>
                </c:pt>
                <c:pt idx="11">
                  <c:v>0.0005353802109084665</c:v>
                </c:pt>
                <c:pt idx="12">
                  <c:v>0.0005625720716680954</c:v>
                </c:pt>
                <c:pt idx="13">
                  <c:v>0.0005919498366289042</c:v>
                </c:pt>
                <c:pt idx="14">
                  <c:v>0.0006237551889462371</c:v>
                </c:pt>
                <c:pt idx="15">
                  <c:v>0.0006582641598945856</c:v>
                </c:pt>
                <c:pt idx="16">
                  <c:v>0.000695793148156043</c:v>
                </c:pt>
                <c:pt idx="17">
                  <c:v>0.0007367062036367863</c:v>
                </c:pt>
                <c:pt idx="18">
                  <c:v>0.0007814238878477022</c:v>
                </c:pt>
                <c:pt idx="19">
                  <c:v>0.0008304341119467947</c:v>
                </c:pt>
                <c:pt idx="20">
                  <c:v>0.0008843054716533311</c:v>
                </c:pt>
                <c:pt idx="21">
                  <c:v>0.0009437037561324237</c:v>
                </c:pt>
                <c:pt idx="22">
                  <c:v>0.0010094125207859646</c:v>
                </c:pt>
                <c:pt idx="23">
                  <c:v>0.0010823589033455328</c:v>
                </c:pt>
                <c:pt idx="24">
                  <c:v>0.0011636462600327353</c:v>
                </c:pt>
                <c:pt idx="25">
                  <c:v>0.00125459574949268</c:v>
                </c:pt>
                <c:pt idx="26">
                  <c:v>0.0013567997641296906</c:v>
                </c:pt>
                <c:pt idx="27">
                  <c:v>0.0014721912021287006</c:v>
                </c:pt>
                <c:pt idx="28">
                  <c:v>0.0016031341413497806</c:v>
                </c:pt>
                <c:pt idx="29">
                  <c:v>0.001752543752487373</c:v>
                </c:pt>
                <c:pt idx="30">
                  <c:v>0.0019240466377336964</c:v>
                </c:pt>
                <c:pt idx="31">
                  <c:v>0.002122197778450513</c:v>
                </c:pt>
                <c:pt idx="32">
                  <c:v>0.0023527778453992275</c:v>
                </c:pt>
                <c:pt idx="33">
                  <c:v>0.002623206276504852</c:v>
                </c:pt>
                <c:pt idx="34">
                  <c:v>0.0029431237641592695</c:v>
                </c:pt>
                <c:pt idx="35">
                  <c:v>0.003325226845862498</c:v>
                </c:pt>
                <c:pt idx="36">
                  <c:v>0.0037864844232406852</c:v>
                </c:pt>
                <c:pt idx="37">
                  <c:v>0.00434994392364577</c:v>
                </c:pt>
                <c:pt idx="38">
                  <c:v>0.005047465882308752</c:v>
                </c:pt>
                <c:pt idx="39">
                  <c:v>0.005923949867267321</c:v>
                </c:pt>
                <c:pt idx="40">
                  <c:v>0.007044002469482078</c:v>
                </c:pt>
                <c:pt idx="41">
                  <c:v>0.008502669745218726</c:v>
                </c:pt>
                <c:pt idx="42">
                  <c:v>0.010442992703383228</c:v>
                </c:pt>
                <c:pt idx="43">
                  <c:v>0.013084901082680607</c:v>
                </c:pt>
                <c:pt idx="44">
                  <c:v>0.016771861917065575</c:v>
                </c:pt>
                <c:pt idx="45">
                  <c:v>0.022039642885624922</c:v>
                </c:pt>
                <c:pt idx="46">
                  <c:v>0.02968503843641593</c:v>
                </c:pt>
                <c:pt idx="47">
                  <c:v>0.04068007853191068</c:v>
                </c:pt>
                <c:pt idx="48">
                  <c:v>0.05532898917474882</c:v>
                </c:pt>
                <c:pt idx="49">
                  <c:v>0.07053304202321144</c:v>
                </c:pt>
                <c:pt idx="50">
                  <c:v>0.07745923955640335</c:v>
                </c:pt>
                <c:pt idx="51">
                  <c:v>0.0699968543400422</c:v>
                </c:pt>
                <c:pt idx="52">
                  <c:v>0.05457721738323674</c:v>
                </c:pt>
                <c:pt idx="53">
                  <c:v>0.03994430273019992</c:v>
                </c:pt>
                <c:pt idx="54">
                  <c:v>0.029036935255875324</c:v>
                </c:pt>
                <c:pt idx="55">
                  <c:v>0.021481926799558498</c:v>
                </c:pt>
                <c:pt idx="56">
                  <c:v>0.016290236108805096</c:v>
                </c:pt>
                <c:pt idx="57">
                  <c:v>0.01266430986470255</c:v>
                </c:pt>
                <c:pt idx="58">
                  <c:v>0.010071139849027586</c:v>
                </c:pt>
                <c:pt idx="59">
                  <c:v>0.00817011654601175</c:v>
                </c:pt>
                <c:pt idx="60">
                  <c:v>0.006743581801253569</c:v>
                </c:pt>
                <c:pt idx="61">
                  <c:v>0.005650182896362726</c:v>
                </c:pt>
                <c:pt idx="62">
                  <c:v>0.004796110139736686</c:v>
                </c:pt>
                <c:pt idx="63">
                  <c:v>0.00411766600204632</c:v>
                </c:pt>
                <c:pt idx="64">
                  <c:v>0.0035706269019314075</c:v>
                </c:pt>
                <c:pt idx="65">
                  <c:v>0.0031236419881190496</c:v>
                </c:pt>
                <c:pt idx="66">
                  <c:v>0.002754053696862137</c:v>
                </c:pt>
                <c:pt idx="67">
                  <c:v>0.0024451955438290736</c:v>
                </c:pt>
                <c:pt idx="68">
                  <c:v>0.0021846087003787457</c:v>
                </c:pt>
                <c:pt idx="69">
                  <c:v>0.0019628416342773805</c:v>
                </c:pt>
                <c:pt idx="70">
                  <c:v>0.00177262715544724</c:v>
                </c:pt>
                <c:pt idx="71">
                  <c:v>0.0016083084207118455</c:v>
                </c:pt>
                <c:pt idx="72">
                  <c:v>0.0014654321351091255</c:v>
                </c:pt>
                <c:pt idx="73">
                  <c:v>0.0013404559431233155</c:v>
                </c:pt>
                <c:pt idx="74">
                  <c:v>0.001230535043365183</c:v>
                </c:pt>
                <c:pt idx="75">
                  <c:v>0.0011333645795347748</c:v>
                </c:pt>
                <c:pt idx="76">
                  <c:v>0.0010470618408917308</c:v>
                </c:pt>
                <c:pt idx="77">
                  <c:v>0.000970077241167394</c:v>
                </c:pt>
                <c:pt idx="78">
                  <c:v>0.0009011263509317177</c:v>
                </c:pt>
                <c:pt idx="79">
                  <c:v>0.0008391375045649013</c:v>
                </c:pt>
                <c:pt idx="80">
                  <c:v>0.0007832110495065469</c:v>
                </c:pt>
                <c:pt idx="81">
                  <c:v>0.0007325873837374883</c:v>
                </c:pt>
                <c:pt idx="82">
                  <c:v>0.0006866216882034015</c:v>
                </c:pt>
                <c:pt idx="83">
                  <c:v>0.0006447638036325372</c:v>
                </c:pt>
                <c:pt idx="84">
                  <c:v>0.0006065420924955917</c:v>
                </c:pt>
                <c:pt idx="85">
                  <c:v>0.000571550411774166</c:v>
                </c:pt>
                <c:pt idx="86">
                  <c:v>0.0005394375316160845</c:v>
                </c:pt>
                <c:pt idx="87">
                  <c:v>0.0005098984902401984</c:v>
                </c:pt>
                <c:pt idx="88">
                  <c:v>0.0004826674915697748</c:v>
                </c:pt>
                <c:pt idx="89">
                  <c:v>0.00045751203959434986</c:v>
                </c:pt>
                <c:pt idx="90">
                  <c:v>0.000434228069926168</c:v>
                </c:pt>
                <c:pt idx="91">
                  <c:v>0.0004126358898569701</c:v>
                </c:pt>
                <c:pt idx="92">
                  <c:v>0.0003925767773734314</c:v>
                </c:pt>
                <c:pt idx="93">
                  <c:v>0.00037391011993776033</c:v>
                </c:pt>
                <c:pt idx="94">
                  <c:v>0.00035651099750945187</c:v>
                </c:pt>
                <c:pt idx="95">
                  <c:v>0.00034026813285382225</c:v>
                </c:pt>
                <c:pt idx="96">
                  <c:v>0.00032508214683373335</c:v>
                </c:pt>
                <c:pt idx="97">
                  <c:v>0.0003108640680021935</c:v>
                </c:pt>
                <c:pt idx="98">
                  <c:v>0.0002975340550792465</c:v>
                </c:pt>
                <c:pt idx="99">
                  <c:v>0.0002850202983206765</c:v>
                </c:pt>
                <c:pt idx="100">
                  <c:v>0.0002732580717626991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tickLblSkip val="10"/>
        <c:tickMarkSkip val="5"/>
        <c:noMultiLvlLbl val="0"/>
      </c:catAx>
      <c:valAx>
        <c:axId val="41190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30x10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Data'!$K$4:$K$104</c:f>
              <c:numCache>
                <c:ptCount val="101"/>
                <c:pt idx="0">
                  <c:v>27000000</c:v>
                </c:pt>
                <c:pt idx="1">
                  <c:v>27060000</c:v>
                </c:pt>
                <c:pt idx="2">
                  <c:v>27120000</c:v>
                </c:pt>
                <c:pt idx="3">
                  <c:v>27180000</c:v>
                </c:pt>
                <c:pt idx="4">
                  <c:v>27240000</c:v>
                </c:pt>
                <c:pt idx="5">
                  <c:v>27300000</c:v>
                </c:pt>
                <c:pt idx="6">
                  <c:v>27360000</c:v>
                </c:pt>
                <c:pt idx="7">
                  <c:v>27420000</c:v>
                </c:pt>
                <c:pt idx="8">
                  <c:v>27480000</c:v>
                </c:pt>
                <c:pt idx="9">
                  <c:v>27540000</c:v>
                </c:pt>
                <c:pt idx="10">
                  <c:v>27600000</c:v>
                </c:pt>
                <c:pt idx="11">
                  <c:v>27660000</c:v>
                </c:pt>
                <c:pt idx="12">
                  <c:v>27720000</c:v>
                </c:pt>
                <c:pt idx="13">
                  <c:v>27780000</c:v>
                </c:pt>
                <c:pt idx="14">
                  <c:v>27840000</c:v>
                </c:pt>
                <c:pt idx="15">
                  <c:v>27900000</c:v>
                </c:pt>
                <c:pt idx="16">
                  <c:v>27960000</c:v>
                </c:pt>
                <c:pt idx="17">
                  <c:v>28020000</c:v>
                </c:pt>
                <c:pt idx="18">
                  <c:v>28080000</c:v>
                </c:pt>
                <c:pt idx="19">
                  <c:v>28140000</c:v>
                </c:pt>
                <c:pt idx="20">
                  <c:v>28200000</c:v>
                </c:pt>
                <c:pt idx="21">
                  <c:v>28260000</c:v>
                </c:pt>
                <c:pt idx="22">
                  <c:v>28320000</c:v>
                </c:pt>
                <c:pt idx="23">
                  <c:v>28380000</c:v>
                </c:pt>
                <c:pt idx="24">
                  <c:v>28440000</c:v>
                </c:pt>
                <c:pt idx="25">
                  <c:v>28500000</c:v>
                </c:pt>
                <c:pt idx="26">
                  <c:v>28560000</c:v>
                </c:pt>
                <c:pt idx="27">
                  <c:v>28620000</c:v>
                </c:pt>
                <c:pt idx="28">
                  <c:v>28680000</c:v>
                </c:pt>
                <c:pt idx="29">
                  <c:v>28740000</c:v>
                </c:pt>
                <c:pt idx="30">
                  <c:v>28800000</c:v>
                </c:pt>
                <c:pt idx="31">
                  <c:v>28860000</c:v>
                </c:pt>
                <c:pt idx="32">
                  <c:v>28920000</c:v>
                </c:pt>
                <c:pt idx="33">
                  <c:v>28980000</c:v>
                </c:pt>
                <c:pt idx="34">
                  <c:v>29040000</c:v>
                </c:pt>
                <c:pt idx="35">
                  <c:v>29100000</c:v>
                </c:pt>
                <c:pt idx="36">
                  <c:v>29160000</c:v>
                </c:pt>
                <c:pt idx="37">
                  <c:v>29220000</c:v>
                </c:pt>
                <c:pt idx="38">
                  <c:v>29280000</c:v>
                </c:pt>
                <c:pt idx="39">
                  <c:v>29340000</c:v>
                </c:pt>
                <c:pt idx="40">
                  <c:v>29400000</c:v>
                </c:pt>
                <c:pt idx="41">
                  <c:v>29460000</c:v>
                </c:pt>
                <c:pt idx="42">
                  <c:v>29520000</c:v>
                </c:pt>
                <c:pt idx="43">
                  <c:v>29580000</c:v>
                </c:pt>
                <c:pt idx="44">
                  <c:v>29640000</c:v>
                </c:pt>
                <c:pt idx="45">
                  <c:v>29700000</c:v>
                </c:pt>
                <c:pt idx="46">
                  <c:v>29760000</c:v>
                </c:pt>
                <c:pt idx="47">
                  <c:v>29820000</c:v>
                </c:pt>
                <c:pt idx="48">
                  <c:v>29880000</c:v>
                </c:pt>
                <c:pt idx="49">
                  <c:v>29940000</c:v>
                </c:pt>
                <c:pt idx="50">
                  <c:v>30000000</c:v>
                </c:pt>
                <c:pt idx="51">
                  <c:v>30060000</c:v>
                </c:pt>
                <c:pt idx="52">
                  <c:v>30120000</c:v>
                </c:pt>
                <c:pt idx="53">
                  <c:v>30180000</c:v>
                </c:pt>
                <c:pt idx="54">
                  <c:v>30240000</c:v>
                </c:pt>
                <c:pt idx="55">
                  <c:v>30300000</c:v>
                </c:pt>
                <c:pt idx="56">
                  <c:v>30360000</c:v>
                </c:pt>
                <c:pt idx="57">
                  <c:v>30420000</c:v>
                </c:pt>
                <c:pt idx="58">
                  <c:v>30480000</c:v>
                </c:pt>
                <c:pt idx="59">
                  <c:v>30540000</c:v>
                </c:pt>
                <c:pt idx="60">
                  <c:v>30600000</c:v>
                </c:pt>
                <c:pt idx="61">
                  <c:v>30660000</c:v>
                </c:pt>
                <c:pt idx="62">
                  <c:v>30720000</c:v>
                </c:pt>
                <c:pt idx="63">
                  <c:v>30780000</c:v>
                </c:pt>
                <c:pt idx="64">
                  <c:v>30840000</c:v>
                </c:pt>
                <c:pt idx="65">
                  <c:v>30900000</c:v>
                </c:pt>
                <c:pt idx="66">
                  <c:v>30960000</c:v>
                </c:pt>
                <c:pt idx="67">
                  <c:v>31020000</c:v>
                </c:pt>
                <c:pt idx="68">
                  <c:v>31080000</c:v>
                </c:pt>
                <c:pt idx="69">
                  <c:v>31140000</c:v>
                </c:pt>
                <c:pt idx="70">
                  <c:v>31200000</c:v>
                </c:pt>
                <c:pt idx="71">
                  <c:v>31260000</c:v>
                </c:pt>
                <c:pt idx="72">
                  <c:v>31320000</c:v>
                </c:pt>
                <c:pt idx="73">
                  <c:v>31380000</c:v>
                </c:pt>
                <c:pt idx="74">
                  <c:v>31440000</c:v>
                </c:pt>
                <c:pt idx="75">
                  <c:v>31500000</c:v>
                </c:pt>
                <c:pt idx="76">
                  <c:v>31560000</c:v>
                </c:pt>
                <c:pt idx="77">
                  <c:v>31620000</c:v>
                </c:pt>
                <c:pt idx="78">
                  <c:v>31680000</c:v>
                </c:pt>
                <c:pt idx="79">
                  <c:v>31740000</c:v>
                </c:pt>
                <c:pt idx="80">
                  <c:v>31800000</c:v>
                </c:pt>
                <c:pt idx="81">
                  <c:v>31860000</c:v>
                </c:pt>
                <c:pt idx="82">
                  <c:v>31920000</c:v>
                </c:pt>
                <c:pt idx="83">
                  <c:v>31980000</c:v>
                </c:pt>
                <c:pt idx="84">
                  <c:v>32040000</c:v>
                </c:pt>
                <c:pt idx="85">
                  <c:v>32100000</c:v>
                </c:pt>
                <c:pt idx="86">
                  <c:v>32160000</c:v>
                </c:pt>
                <c:pt idx="87">
                  <c:v>32220000</c:v>
                </c:pt>
                <c:pt idx="88">
                  <c:v>32280000</c:v>
                </c:pt>
                <c:pt idx="89">
                  <c:v>32340000</c:v>
                </c:pt>
                <c:pt idx="90">
                  <c:v>32400000</c:v>
                </c:pt>
                <c:pt idx="91">
                  <c:v>32460000</c:v>
                </c:pt>
                <c:pt idx="92">
                  <c:v>32520000</c:v>
                </c:pt>
                <c:pt idx="93">
                  <c:v>32580000</c:v>
                </c:pt>
                <c:pt idx="94">
                  <c:v>32640000</c:v>
                </c:pt>
                <c:pt idx="95">
                  <c:v>32700000</c:v>
                </c:pt>
                <c:pt idx="96">
                  <c:v>32760000</c:v>
                </c:pt>
                <c:pt idx="97">
                  <c:v>32820000</c:v>
                </c:pt>
                <c:pt idx="98">
                  <c:v>32880000</c:v>
                </c:pt>
                <c:pt idx="99">
                  <c:v>32940000</c:v>
                </c:pt>
                <c:pt idx="100">
                  <c:v>33000000</c:v>
                </c:pt>
              </c:numCache>
            </c:numRef>
          </c:cat>
          <c:val>
            <c:numRef>
              <c:f>'Frequency Data'!$AM$4:$AM$104</c:f>
              <c:numCache>
                <c:ptCount val="101"/>
                <c:pt idx="0">
                  <c:v>0.0003340011209664858</c:v>
                </c:pt>
                <c:pt idx="1">
                  <c:v>0.00034698892741894476</c:v>
                </c:pt>
                <c:pt idx="2">
                  <c:v>0.0003607795059776089</c:v>
                </c:pt>
                <c:pt idx="3">
                  <c:v>0.00037544084728049565</c:v>
                </c:pt>
                <c:pt idx="4">
                  <c:v>0.0003910483090433624</c:v>
                </c:pt>
                <c:pt idx="5">
                  <c:v>0.0004076855952132061</c:v>
                </c:pt>
                <c:pt idx="6">
                  <c:v>0.00042544589026595274</c:v>
                </c:pt>
                <c:pt idx="7">
                  <c:v>0.00044443317735621716</c:v>
                </c:pt>
                <c:pt idx="8">
                  <c:v>0.0004647637751348537</c:v>
                </c:pt>
                <c:pt idx="9">
                  <c:v>0.0004865681356338665</c:v>
                </c:pt>
                <c:pt idx="10">
                  <c:v>0.0005099929550794474</c:v>
                </c:pt>
                <c:pt idx="11">
                  <c:v>0.000535203661355394</c:v>
                </c:pt>
                <c:pt idx="12">
                  <c:v>0.0005623873567866018</c:v>
                </c:pt>
                <c:pt idx="13">
                  <c:v>0.0005917563138501145</c:v>
                </c:pt>
                <c:pt idx="14">
                  <c:v>0.0006235521455500315</c:v>
                </c:pt>
                <c:pt idx="15">
                  <c:v>0.0006580508031169623</c:v>
                </c:pt>
                <c:pt idx="16">
                  <c:v>0.0006955685935722147</c:v>
                </c:pt>
                <c:pt idx="17">
                  <c:v>0.0007364694614592377</c:v>
                </c:pt>
                <c:pt idx="18">
                  <c:v>0.0007811738466896844</c:v>
                </c:pt>
                <c:pt idx="19">
                  <c:v>0.0008301695194877428</c:v>
                </c:pt>
                <c:pt idx="20">
                  <c:v>0.0008840249114951826</c:v>
                </c:pt>
                <c:pt idx="21">
                  <c:v>0.0009434056199435972</c:v>
                </c:pt>
                <c:pt idx="22">
                  <c:v>0.0010090949745772534</c:v>
                </c:pt>
                <c:pt idx="23">
                  <c:v>0.001082019846387749</c:v>
                </c:pt>
                <c:pt idx="24">
                  <c:v>0.001163283274479106</c:v>
                </c:pt>
                <c:pt idx="25">
                  <c:v>0.0012542060381664454</c:v>
                </c:pt>
                <c:pt idx="26">
                  <c:v>0.0013563800731166845</c:v>
                </c:pt>
                <c:pt idx="27">
                  <c:v>0.0014717377236853032</c:v>
                </c:pt>
                <c:pt idx="28">
                  <c:v>0.0016026423910648036</c:v>
                </c:pt>
                <c:pt idx="29">
                  <c:v>0.0017520084124228457</c:v>
                </c:pt>
                <c:pt idx="30">
                  <c:v>0.0019234613541123464</c:v>
                </c:pt>
                <c:pt idx="31">
                  <c:v>0.0021215548978935736</c:v>
                </c:pt>
                <c:pt idx="32">
                  <c:v>0.0023520680670243146</c:v>
                </c:pt>
                <c:pt idx="33">
                  <c:v>0.002622418187224529</c:v>
                </c:pt>
                <c:pt idx="34">
                  <c:v>0.002942243209429844</c:v>
                </c:pt>
                <c:pt idx="35">
                  <c:v>0.0033242360648900243</c:v>
                </c:pt>
                <c:pt idx="36">
                  <c:v>0.0037853608411982397</c:v>
                </c:pt>
                <c:pt idx="37">
                  <c:v>0.004348658435197805</c:v>
                </c:pt>
                <c:pt idx="38">
                  <c:v>0.005045980365838739</c:v>
                </c:pt>
                <c:pt idx="39">
                  <c:v>0.005922213511745485</c:v>
                </c:pt>
                <c:pt idx="40">
                  <c:v>0.007041946230439751</c:v>
                </c:pt>
                <c:pt idx="41">
                  <c:v>0.00850019779428788</c:v>
                </c:pt>
                <c:pt idx="42">
                  <c:v>0.010439968969699398</c:v>
                </c:pt>
                <c:pt idx="43">
                  <c:v>0.013081127736798044</c:v>
                </c:pt>
                <c:pt idx="44">
                  <c:v>0.016767044895104645</c:v>
                </c:pt>
                <c:pt idx="45">
                  <c:v>0.022033338443988353</c:v>
                </c:pt>
                <c:pt idx="46">
                  <c:v>0.02967658121003762</c:v>
                </c:pt>
                <c:pt idx="47">
                  <c:v>0.04066853539329827</c:v>
                </c:pt>
                <c:pt idx="48">
                  <c:v>0.0553133522926609</c:v>
                </c:pt>
                <c:pt idx="49">
                  <c:v>0.07051318798595356</c:v>
                </c:pt>
                <c:pt idx="50">
                  <c:v>0.07743752296200838</c:v>
                </c:pt>
                <c:pt idx="51">
                  <c:v>0.06997730812129162</c:v>
                </c:pt>
                <c:pt idx="52">
                  <c:v>0.05456203762638609</c:v>
                </c:pt>
                <c:pt idx="53">
                  <c:v>0.03993323697893466</c:v>
                </c:pt>
                <c:pt idx="54">
                  <c:v>0.029028923035323367</c:v>
                </c:pt>
                <c:pt idx="55">
                  <c:v>0.021476022684339575</c:v>
                </c:pt>
                <c:pt idx="56">
                  <c:v>0.016285776550542124</c:v>
                </c:pt>
                <c:pt idx="57">
                  <c:v>0.012660856581083445</c:v>
                </c:pt>
                <c:pt idx="58">
                  <c:v>0.010068404460780426</c:v>
                </c:pt>
                <c:pt idx="59">
                  <c:v>0.008167906193251239</c:v>
                </c:pt>
                <c:pt idx="60">
                  <c:v>0.006741764527713984</c:v>
                </c:pt>
                <c:pt idx="61">
                  <c:v>0.005648666223742531</c:v>
                </c:pt>
                <c:pt idx="62">
                  <c:v>0.0047948277457416505</c:v>
                </c:pt>
                <c:pt idx="63">
                  <c:v>0.004116569297260374</c:v>
                </c:pt>
                <c:pt idx="64">
                  <c:v>0.0035696795907070055</c:v>
                </c:pt>
                <c:pt idx="65">
                  <c:v>0.003122816478131434</c:v>
                </c:pt>
                <c:pt idx="66">
                  <c:v>0.0027533286774716103</c:v>
                </c:pt>
                <c:pt idx="67">
                  <c:v>0.0024445543191807077</c:v>
                </c:pt>
                <c:pt idx="68">
                  <c:v>0.0021840380200418828</c:v>
                </c:pt>
                <c:pt idx="69">
                  <c:v>0.0019623308583984343</c:v>
                </c:pt>
                <c:pt idx="70">
                  <c:v>0.0017721676490060078</c:v>
                </c:pt>
                <c:pt idx="71">
                  <c:v>0.0016078931074164022</c:v>
                </c:pt>
                <c:pt idx="72">
                  <c:v>0.0014650551643219346</c:v>
                </c:pt>
                <c:pt idx="73">
                  <c:v>0.0013401124380157884</c:v>
                </c:pt>
                <c:pt idx="74">
                  <c:v>0.001230220908255377</c:v>
                </c:pt>
                <c:pt idx="75">
                  <c:v>0.0011330763509003906</c:v>
                </c:pt>
                <c:pt idx="76">
                  <c:v>0.0010467965709988405</c:v>
                </c:pt>
                <c:pt idx="77">
                  <c:v>0.0009698324063261666</c:v>
                </c:pt>
                <c:pt idx="78">
                  <c:v>0.0009008997785392984</c:v>
                </c:pt>
                <c:pt idx="79">
                  <c:v>0.0008389273146185958</c:v>
                </c:pt>
                <c:pt idx="80">
                  <c:v>0.0007830156073627593</c:v>
                </c:pt>
                <c:pt idx="81">
                  <c:v>0.0007324052616841185</c:v>
                </c:pt>
                <c:pt idx="82">
                  <c:v>0.0006864516339940962</c:v>
                </c:pt>
                <c:pt idx="83">
                  <c:v>0.0006446047145610195</c:v>
                </c:pt>
                <c:pt idx="84">
                  <c:v>0.0006063929939094558</c:v>
                </c:pt>
                <c:pt idx="85">
                  <c:v>0.0005714104391695927</c:v>
                </c:pt>
                <c:pt idx="86">
                  <c:v>0.0005393059156389077</c:v>
                </c:pt>
                <c:pt idx="87">
                  <c:v>0.000509774544059668</c:v>
                </c:pt>
                <c:pt idx="88">
                  <c:v>0.00048255060020012045</c:v>
                </c:pt>
                <c:pt idx="89">
                  <c:v>0.0004574016508237461</c:v>
                </c:pt>
                <c:pt idx="90">
                  <c:v>0.0004341236865788178</c:v>
                </c:pt>
                <c:pt idx="91">
                  <c:v>0.00041253706316607847</c:v>
                </c:pt>
                <c:pt idx="92">
                  <c:v>0.00039248310128405645</c:v>
                </c:pt>
                <c:pt idx="93">
                  <c:v>0.0003738212261913745</c:v>
                </c:pt>
                <c:pt idx="94">
                  <c:v>0.00035642655138834635</c:v>
                </c:pt>
                <c:pt idx="95">
                  <c:v>0.00034018782948466253</c:v>
                </c:pt>
                <c:pt idx="96">
                  <c:v>0.0003250057079667114</c:v>
                </c:pt>
                <c:pt idx="97">
                  <c:v>0.0003107912391961519</c:v>
                </c:pt>
                <c:pt idx="98">
                  <c:v>0.0002974646032345262</c:v>
                </c:pt>
                <c:pt idx="99">
                  <c:v>0.0002849540095107725</c:v>
                </c:pt>
                <c:pt idx="100">
                  <c:v>0.000273194749323498</c:v>
                </c:pt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tickLblSkip val="10"/>
        <c:tickMarkSkip val="5"/>
        <c:noMultiLvlLbl val="0"/>
      </c:catAx>
      <c:valAx>
        <c:axId val="4807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Quality Dependency of Model 1 at 5x10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Data'!$AP$4:$AP$104</c:f>
              <c:numCache>
                <c:ptCount val="101"/>
                <c:pt idx="0">
                  <c:v>0.00882759150892201</c:v>
                </c:pt>
                <c:pt idx="1">
                  <c:v>0.009006615103271548</c:v>
                </c:pt>
                <c:pt idx="2">
                  <c:v>0.00918895782750592</c:v>
                </c:pt>
                <c:pt idx="3">
                  <c:v>0.009374580076006877</c:v>
                </c:pt>
                <c:pt idx="4">
                  <c:v>0.00956342999894351</c:v>
                </c:pt>
                <c:pt idx="5">
                  <c:v>0.009755442463629402</c:v>
                </c:pt>
                <c:pt idx="6">
                  <c:v>0.00995053797891128</c:v>
                </c:pt>
                <c:pt idx="7">
                  <c:v>0.010148621588001446</c:v>
                </c:pt>
                <c:pt idx="8">
                  <c:v>0.010349581736529606</c:v>
                </c:pt>
                <c:pt idx="9">
                  <c:v>0.010553289124095117</c:v>
                </c:pt>
                <c:pt idx="10">
                  <c:v>0.010759595549244739</c:v>
                </c:pt>
                <c:pt idx="11">
                  <c:v>0.010968332759575402</c:v>
                </c:pt>
                <c:pt idx="12">
                  <c:v>0.011179311320551376</c:v>
                </c:pt>
                <c:pt idx="13">
                  <c:v>0.011392319518609466</c:v>
                </c:pt>
                <c:pt idx="14">
                  <c:v>0.01160712231617545</c:v>
                </c:pt>
                <c:pt idx="15">
                  <c:v>0.01182346037829106</c:v>
                </c:pt>
                <c:pt idx="16">
                  <c:v>0.012041049192606302</c:v>
                </c:pt>
                <c:pt idx="17">
                  <c:v>0.012259578306468163</c:v>
                </c:pt>
                <c:pt idx="18">
                  <c:v>0.01247871070666449</c:v>
                </c:pt>
                <c:pt idx="19">
                  <c:v>0.012698082368982191</c:v>
                </c:pt>
                <c:pt idx="20">
                  <c:v>0.012917302006021314</c:v>
                </c:pt>
                <c:pt idx="21">
                  <c:v>0.0131359510425728</c:v>
                </c:pt>
                <c:pt idx="22">
                  <c:v>0.013353583848213354</c:v>
                </c:pt>
                <c:pt idx="23">
                  <c:v>0.013569728256484549</c:v>
                </c:pt>
                <c:pt idx="24">
                  <c:v>0.013783886398998222</c:v>
                </c:pt>
                <c:pt idx="25">
                  <c:v>0.013995535880939797</c:v>
                </c:pt>
                <c:pt idx="26">
                  <c:v>0.014204131321632155</c:v>
                </c:pt>
                <c:pt idx="27">
                  <c:v>0.014409106279997298</c:v>
                </c:pt>
                <c:pt idx="28">
                  <c:v>0.014609875579857948</c:v>
                </c:pt>
                <c:pt idx="29">
                  <c:v>0.014805838044035232</c:v>
                </c:pt>
                <c:pt idx="30">
                  <c:v>0.014996379639137488</c:v>
                </c:pt>
                <c:pt idx="31">
                  <c:v>0.015180877024862887</c:v>
                </c:pt>
                <c:pt idx="32">
                  <c:v>0.015358701492668277</c:v>
                </c:pt>
                <c:pt idx="33">
                  <c:v>0.015529223268956782</c:v>
                </c:pt>
                <c:pt idx="34">
                  <c:v>0.015691816147732796</c:v>
                </c:pt>
                <c:pt idx="35">
                  <c:v>0.01584586240724426</c:v>
                </c:pt>
                <c:pt idx="36">
                  <c:v>0.015990757954806374</c:v>
                </c:pt>
                <c:pt idx="37">
                  <c:v>0.016125917634147183</c:v>
                </c:pt>
                <c:pt idx="38">
                  <c:v>0.01625078062062881</c:v>
                </c:pt>
                <c:pt idx="39">
                  <c:v>0.016364815821983413</c:v>
                </c:pt>
                <c:pt idx="40">
                  <c:v>0.01646752719615674</c:v>
                </c:pt>
                <c:pt idx="41">
                  <c:v>0.0165584588938396</c:v>
                </c:pt>
                <c:pt idx="42">
                  <c:v>0.016637200131598723</c:v>
                </c:pt>
                <c:pt idx="43">
                  <c:v>0.016703389702431553</c:v>
                </c:pt>
                <c:pt idx="44">
                  <c:v>0.01675672003420456</c:v>
                </c:pt>
                <c:pt idx="45">
                  <c:v>0.0167969407128249</c:v>
                </c:pt>
                <c:pt idx="46">
                  <c:v>0.016823861396053623</c:v>
                </c:pt>
                <c:pt idx="47">
                  <c:v>0.016837354055386312</c:v>
                </c:pt>
                <c:pt idx="48">
                  <c:v>0.01683735449707775</c:v>
                </c:pt>
                <c:pt idx="49">
                  <c:v>0.01682386312873955</c:v>
                </c:pt>
                <c:pt idx="50">
                  <c:v>0.016796944954476593</c:v>
                </c:pt>
                <c:pt idx="51">
                  <c:v>0.016756728798670475</c:v>
                </c:pt>
                <c:pt idx="52">
                  <c:v>0.016703405775657022</c:v>
                </c:pt>
                <c:pt idx="53">
                  <c:v>0.016637227039070356</c:v>
                </c:pt>
                <c:pt idx="54">
                  <c:v>0.016558500859959753</c:v>
                </c:pt>
                <c:pt idx="55">
                  <c:v>0.01646758909641243</c:v>
                </c:pt>
                <c:pt idx="56">
                  <c:v>0.01636490312890341</c:v>
                </c:pt>
                <c:pt idx="57">
                  <c:v>0.016250899344619915</c:v>
                </c:pt>
                <c:pt idx="58">
                  <c:v>0.016126074260363516</c:v>
                </c:pt>
                <c:pt idx="59">
                  <c:v>0.01599095937723358</c:v>
                </c:pt>
                <c:pt idx="60">
                  <c:v>0.015846115861175257</c:v>
                </c:pt>
                <c:pt idx="61">
                  <c:v>0.01569212914177517</c:v>
                </c:pt>
                <c:pt idx="62">
                  <c:v>0.015529603517648025</c:v>
                </c:pt>
                <c:pt idx="63">
                  <c:v>0.015359156850687417</c:v>
                </c:pt>
                <c:pt idx="64">
                  <c:v>0.015181415423721461</c:v>
                </c:pt>
                <c:pt idx="65">
                  <c:v>0.01499700902711347</c:v>
                </c:pt>
                <c:pt idx="66">
                  <c:v>0.014806566329985808</c:v>
                </c:pt>
                <c:pt idx="67">
                  <c:v>0.014610710581416102</c:v>
                </c:pt>
                <c:pt idx="68">
                  <c:v>0.014410055676526872</c:v>
                </c:pt>
                <c:pt idx="69">
                  <c:v>0.014205202612190462</c:v>
                </c:pt>
                <c:pt idx="70">
                  <c:v>0.013996736347379345</c:v>
                </c:pt>
                <c:pt idx="71">
                  <c:v>0.013785223074231839</c:v>
                </c:pt>
                <c:pt idx="72">
                  <c:v>0.013571207897842875</c:v>
                </c:pt>
                <c:pt idx="73">
                  <c:v>0.013355212915741883</c:v>
                </c:pt>
                <c:pt idx="74">
                  <c:v>0.013137735682047397</c:v>
                </c:pt>
                <c:pt idx="75">
                  <c:v>0.012919248036406402</c:v>
                </c:pt>
                <c:pt idx="76">
                  <c:v>0.012700195274014376</c:v>
                </c:pt>
                <c:pt idx="77">
                  <c:v>0.012480995630215428</c:v>
                </c:pt>
                <c:pt idx="78">
                  <c:v>0.01226204005132233</c:v>
                </c:pt>
                <c:pt idx="79">
                  <c:v>0.01204369222228149</c:v>
                </c:pt>
                <c:pt idx="80">
                  <c:v>0.011826288821530034</c:v>
                </c:pt>
                <c:pt idx="81">
                  <c:v>0.011610139973745234</c:v>
                </c:pt>
                <c:pt idx="82">
                  <c:v>0.011395529872058144</c:v>
                </c:pt>
                <c:pt idx="83">
                  <c:v>0.011182717542591036</c:v>
                </c:pt>
                <c:pt idx="84">
                  <c:v>0.010971937725781165</c:v>
                </c:pt>
                <c:pt idx="85">
                  <c:v>0.010763401850784221</c:v>
                </c:pt>
                <c:pt idx="86">
                  <c:v>0.010557299081227949</c:v>
                </c:pt>
                <c:pt idx="87">
                  <c:v>0.010353797412642767</c:v>
                </c:pt>
                <c:pt idx="88">
                  <c:v>0.010153044803972057</c:v>
                </c:pt>
                <c:pt idx="89">
                  <c:v>0.009955170327614149</c:v>
                </c:pt>
                <c:pt idx="90">
                  <c:v>0.009760285324430717</c:v>
                </c:pt>
                <c:pt idx="91">
                  <c:v>0.009568484552045306</c:v>
                </c:pt>
                <c:pt idx="92">
                  <c:v>0.00937984731652832</c:v>
                </c:pt>
                <c:pt idx="93">
                  <c:v>0.00919443857920722</c:v>
                </c:pt>
                <c:pt idx="94">
                  <c:v>0.009012310031844427</c:v>
                </c:pt>
                <c:pt idx="95">
                  <c:v>0.008833501134786646</c:v>
                </c:pt>
                <c:pt idx="96">
                  <c:v>0.00865804011390853</c:v>
                </c:pt>
                <c:pt idx="97">
                  <c:v>0.00848594491325389</c:v>
                </c:pt>
                <c:pt idx="98">
                  <c:v>0.008317224101225146</c:v>
                </c:pt>
                <c:pt idx="99">
                  <c:v>0.00815187772899358</c:v>
                </c:pt>
                <c:pt idx="100">
                  <c:v>0.00798989814050778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Data'!$AQ$4:$AQ$104</c:f>
              <c:numCache>
                <c:ptCount val="101"/>
                <c:pt idx="0">
                  <c:v>0.01368076964618004</c:v>
                </c:pt>
                <c:pt idx="1">
                  <c:v>0.014133412221629296</c:v>
                </c:pt>
                <c:pt idx="2">
                  <c:v>0.014606688686657286</c:v>
                </c:pt>
                <c:pt idx="3">
                  <c:v>0.01510171161187259</c:v>
                </c:pt>
                <c:pt idx="4">
                  <c:v>0.015619653444089615</c:v>
                </c:pt>
                <c:pt idx="5">
                  <c:v>0.016161748286452383</c:v>
                </c:pt>
                <c:pt idx="6">
                  <c:v>0.016729293335806295</c:v>
                </c:pt>
                <c:pt idx="7">
                  <c:v>0.017323649861437224</c:v>
                </c:pt>
                <c:pt idx="8">
                  <c:v>0.017946243584288056</c:v>
                </c:pt>
                <c:pt idx="9">
                  <c:v>0.01859856428629253</c:v>
                </c:pt>
                <c:pt idx="10">
                  <c:v>0.019282164444936113</c:v>
                </c:pt>
                <c:pt idx="11">
                  <c:v>0.019998656647952258</c:v>
                </c:pt>
                <c:pt idx="12">
                  <c:v>0.020749709496602042</c:v>
                </c:pt>
                <c:pt idx="13">
                  <c:v>0.021537041652752904</c:v>
                </c:pt>
                <c:pt idx="14">
                  <c:v>0.022362413624608956</c:v>
                </c:pt>
                <c:pt idx="15">
                  <c:v>0.023227616818347348</c:v>
                </c:pt>
                <c:pt idx="16">
                  <c:v>0.024134459308389627</c:v>
                </c:pt>
                <c:pt idx="17">
                  <c:v>0.02508474769849848</c:v>
                </c:pt>
                <c:pt idx="18">
                  <c:v>0.02608026436112077</c:v>
                </c:pt>
                <c:pt idx="19">
                  <c:v>0.02712273925639909</c:v>
                </c:pt>
                <c:pt idx="20">
                  <c:v>0.028213815449673333</c:v>
                </c:pt>
                <c:pt idx="21">
                  <c:v>0.02935500737387978</c:v>
                </c:pt>
                <c:pt idx="22">
                  <c:v>0.030547650830570018</c:v>
                </c:pt>
                <c:pt idx="23">
                  <c:v>0.031792843703272775</c:v>
                </c:pt>
                <c:pt idx="24">
                  <c:v>0.033091376386687014</c:v>
                </c:pt>
                <c:pt idx="25">
                  <c:v>0.03444365103649837</c:v>
                </c:pt>
                <c:pt idx="26">
                  <c:v>0.03584958894433459</c:v>
                </c:pt>
                <c:pt idx="27">
                  <c:v>0.03730852567241657</c:v>
                </c:pt>
                <c:pt idx="28">
                  <c:v>0.038819094078904534</c:v>
                </c:pt>
                <c:pt idx="29">
                  <c:v>0.04037909606602016</c:v>
                </c:pt>
                <c:pt idx="30">
                  <c:v>0.04198536482538725</c:v>
                </c:pt>
                <c:pt idx="31">
                  <c:v>0.04363362056775303</c:v>
                </c:pt>
                <c:pt idx="32">
                  <c:v>0.04531832422009977</c:v>
                </c:pt>
                <c:pt idx="33">
                  <c:v>0.04703253533690953</c:v>
                </c:pt>
                <c:pt idx="34">
                  <c:v>0.048767782446466894</c:v>
                </c:pt>
                <c:pt idx="35">
                  <c:v>0.05051395612194658</c:v>
                </c:pt>
                <c:pt idx="36">
                  <c:v>0.05225923704232242</c:v>
                </c:pt>
                <c:pt idx="37">
                  <c:v>0.053990072919603484</c:v>
                </c:pt>
                <c:pt idx="38">
                  <c:v>0.05569121906635149</c:v>
                </c:pt>
                <c:pt idx="39">
                  <c:v>0.057345857150937186</c:v>
                </c:pt>
                <c:pt idx="40">
                  <c:v>0.05893580491288007</c:v>
                </c:pt>
                <c:pt idx="41">
                  <c:v>0.06044182592079551</c:v>
                </c:pt>
                <c:pt idx="42">
                  <c:v>0.06184404264223716</c:v>
                </c:pt>
                <c:pt idx="43">
                  <c:v>0.06312244821836661</c:v>
                </c:pt>
                <c:pt idx="44">
                  <c:v>0.064257502826316</c:v>
                </c:pt>
                <c:pt idx="45">
                  <c:v>0.06523079022157212</c:v>
                </c:pt>
                <c:pt idx="46">
                  <c:v>0.0660257002316055</c:v>
                </c:pt>
                <c:pt idx="47">
                  <c:v>0.06662809513167643</c:v>
                </c:pt>
                <c:pt idx="48">
                  <c:v>0.06702691350271976</c:v>
                </c:pt>
                <c:pt idx="49">
                  <c:v>0.06721466557637797</c:v>
                </c:pt>
                <c:pt idx="50">
                  <c:v>0.06718777981790637</c:v>
                </c:pt>
                <c:pt idx="51">
                  <c:v>0.06694677133420224</c:v>
                </c:pt>
                <c:pt idx="52">
                  <c:v>0.06649621746079304</c:v>
                </c:pt>
                <c:pt idx="53">
                  <c:v>0.06584454266498337</c:v>
                </c:pt>
                <c:pt idx="54">
                  <c:v>0.06500363138905993</c:v>
                </c:pt>
                <c:pt idx="55">
                  <c:v>0.0639883013934786</c:v>
                </c:pt>
                <c:pt idx="56">
                  <c:v>0.06281567979416011</c:v>
                </c:pt>
                <c:pt idx="57">
                  <c:v>0.06150452838182039</c:v>
                </c:pt>
                <c:pt idx="58">
                  <c:v>0.060074563942522835</c:v>
                </c:pt>
                <c:pt idx="59">
                  <c:v>0.058545813954681974</c:v>
                </c:pt>
                <c:pt idx="60">
                  <c:v>0.05693803955270164</c:v>
                </c:pt>
                <c:pt idx="61">
                  <c:v>0.05527024757344733</c:v>
                </c:pt>
                <c:pt idx="62">
                  <c:v>0.0535603033036347</c:v>
                </c:pt>
                <c:pt idx="63">
                  <c:v>0.051824646382583724</c:v>
                </c:pt>
                <c:pt idx="64">
                  <c:v>0.050078104931362326</c:v>
                </c:pt>
                <c:pt idx="65">
                  <c:v>0.04833379770540579</c:v>
                </c:pt>
                <c:pt idx="66">
                  <c:v>0.046603110885702605</c:v>
                </c:pt>
                <c:pt idx="67">
                  <c:v>0.04489573477509955</c:v>
                </c:pt>
                <c:pt idx="68">
                  <c:v>0.04321974576200008</c:v>
                </c:pt>
                <c:pt idx="69">
                  <c:v>0.04158172002697314</c:v>
                </c:pt>
                <c:pt idx="70">
                  <c:v>0.03998686720044601</c:v>
                </c:pt>
                <c:pt idx="71">
                  <c:v>0.03843917420051477</c:v>
                </c:pt>
                <c:pt idx="72">
                  <c:v>0.036941551539635235</c:v>
                </c:pt>
                <c:pt idx="73">
                  <c:v>0.03549597631863655</c:v>
                </c:pt>
                <c:pt idx="74">
                  <c:v>0.03410362782655355</c:v>
                </c:pt>
                <c:pt idx="75">
                  <c:v>0.032765013089719214</c:v>
                </c:pt>
                <c:pt idx="76">
                  <c:v>0.031480080856464185</c:v>
                </c:pt>
                <c:pt idx="77">
                  <c:v>0.03024832338246942</c:v>
                </c:pt>
                <c:pt idx="78">
                  <c:v>0.029068866027987326</c:v>
                </c:pt>
                <c:pt idx="79">
                  <c:v>0.02794054512930729</c:v>
                </c:pt>
                <c:pt idx="80">
                  <c:v>0.026861974900946807</c:v>
                </c:pt>
                <c:pt idx="81">
                  <c:v>0.02583160429728757</c:v>
                </c:pt>
                <c:pt idx="82">
                  <c:v>0.024847764843413604</c:v>
                </c:pt>
                <c:pt idx="83">
                  <c:v>0.02390871046034356</c:v>
                </c:pt>
                <c:pt idx="84">
                  <c:v>0.023012650280219857</c:v>
                </c:pt>
                <c:pt idx="85">
                  <c:v>0.022157775388313893</c:v>
                </c:pt>
                <c:pt idx="86">
                  <c:v>0.0213422803529592</c:v>
                </c:pt>
                <c:pt idx="87">
                  <c:v>0.020564380320529645</c:v>
                </c:pt>
                <c:pt idx="88">
                  <c:v>0.01982232436652434</c:v>
                </c:pt>
                <c:pt idx="89">
                  <c:v>0.01911440570988767</c:v>
                </c:pt>
                <c:pt idx="90">
                  <c:v>0.01843896931853127</c:v>
                </c:pt>
                <c:pt idx="91">
                  <c:v>0.01779441736118002</c:v>
                </c:pt>
                <c:pt idx="92">
                  <c:v>0.017179212894870382</c:v>
                </c:pt>
                <c:pt idx="93">
                  <c:v>0.016591882118876064</c:v>
                </c:pt>
                <c:pt idx="94">
                  <c:v>0.016031015474343747</c:v>
                </c:pt>
                <c:pt idx="95">
                  <c:v>0.015495267824082901</c:v>
                </c:pt>
                <c:pt idx="96">
                  <c:v>0.014983357908231411</c:v>
                </c:pt>
                <c:pt idx="97">
                  <c:v>0.01449406723831513</c:v>
                </c:pt>
                <c:pt idx="98">
                  <c:v>0.014026238563923323</c:v>
                </c:pt>
                <c:pt idx="99">
                  <c:v>0.013578774022239963</c:v>
                </c:pt>
                <c:pt idx="100">
                  <c:v>0.013150633060444294</c:v>
                </c:pt>
              </c:numCache>
            </c:numRef>
          </c:val>
          <c:smooth val="0"/>
        </c:ser>
        <c:ser>
          <c:idx val="2"/>
          <c:order val="2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Data'!$AR$4:$AR$104</c:f>
              <c:numCache>
                <c:ptCount val="101"/>
                <c:pt idx="0">
                  <c:v>0.01586072179307955</c:v>
                </c:pt>
                <c:pt idx="1">
                  <c:v>0.016478393665578326</c:v>
                </c:pt>
                <c:pt idx="2">
                  <c:v>0.017131893051605243</c:v>
                </c:pt>
                <c:pt idx="3">
                  <c:v>0.017823973263743065</c:v>
                </c:pt>
                <c:pt idx="4">
                  <c:v>0.018557649298655755</c:v>
                </c:pt>
                <c:pt idx="5">
                  <c:v>0.019336227179467223</c:v>
                </c:pt>
                <c:pt idx="6">
                  <c:v>0.020163337033141146</c:v>
                </c:pt>
                <c:pt idx="7">
                  <c:v>0.021042970422012648</c:v>
                </c:pt>
                <c:pt idx="8">
                  <c:v>0.021979522523376635</c:v>
                </c:pt>
                <c:pt idx="9">
                  <c:v>0.022977839835793584</c:v>
                </c:pt>
                <c:pt idx="10">
                  <c:v>0.024043274186304663</c:v>
                </c:pt>
                <c:pt idx="11">
                  <c:v>0.025181743919563945</c:v>
                </c:pt>
                <c:pt idx="12">
                  <c:v>0.026399803268031288</c:v>
                </c:pt>
                <c:pt idx="13">
                  <c:v>0.027704721031060323</c:v>
                </c:pt>
                <c:pt idx="14">
                  <c:v>0.029104569827907514</c:v>
                </c:pt>
                <c:pt idx="15">
                  <c:v>0.03060832733131303</c:v>
                </c:pt>
                <c:pt idx="16">
                  <c:v>0.03222599102721562</c:v>
                </c:pt>
                <c:pt idx="17">
                  <c:v>0.033968708170578</c:v>
                </c:pt>
                <c:pt idx="18">
                  <c:v>0.0358489226985137</c:v>
                </c:pt>
                <c:pt idx="19">
                  <c:v>0.03788054089103041</c:v>
                </c:pt>
                <c:pt idx="20">
                  <c:v>0.04007911749289371</c:v>
                </c:pt>
                <c:pt idx="21">
                  <c:v>0.04246206376180933</c:v>
                </c:pt>
                <c:pt idx="22">
                  <c:v>0.045048878391386445</c:v>
                </c:pt>
                <c:pt idx="23">
                  <c:v>0.047861401330228835</c:v>
                </c:pt>
                <c:pt idx="24">
                  <c:v>0.05092408897510659</c:v>
                </c:pt>
                <c:pt idx="25">
                  <c:v>0.05426430676047698</c:v>
                </c:pt>
                <c:pt idx="26">
                  <c:v>0.057912631377476334</c:v>
                </c:pt>
                <c:pt idx="27">
                  <c:v>0.06190314914070925</c:v>
                </c:pt>
                <c:pt idx="28">
                  <c:v>0.06627372856053794</c:v>
                </c:pt>
                <c:pt idx="29">
                  <c:v>0.07106623285857248</c:v>
                </c:pt>
                <c:pt idx="30">
                  <c:v>0.07632662051413172</c:v>
                </c:pt>
                <c:pt idx="31">
                  <c:v>0.08210485708543973</c:v>
                </c:pt>
                <c:pt idx="32">
                  <c:v>0.08845452729733334</c:v>
                </c:pt>
                <c:pt idx="33">
                  <c:v>0.09543199039198984</c:v>
                </c:pt>
                <c:pt idx="34">
                  <c:v>0.10309486214467077</c:v>
                </c:pt>
                <c:pt idx="35">
                  <c:v>0.11149953366324578</c:v>
                </c:pt>
                <c:pt idx="36">
                  <c:v>0.12069735424754742</c:v>
                </c:pt>
                <c:pt idx="37">
                  <c:v>0.13072902577326223</c:v>
                </c:pt>
                <c:pt idx="38">
                  <c:v>0.14161670695300188</c:v>
                </c:pt>
                <c:pt idx="39">
                  <c:v>0.15335335908000197</c:v>
                </c:pt>
                <c:pt idx="40">
                  <c:v>0.16588906524692418</c:v>
                </c:pt>
                <c:pt idx="41">
                  <c:v>0.17911454300131616</c:v>
                </c:pt>
                <c:pt idx="42">
                  <c:v>0.19284298350252493</c:v>
                </c:pt>
                <c:pt idx="43">
                  <c:v>0.20679277969540066</c:v>
                </c:pt>
                <c:pt idx="44">
                  <c:v>0.22057556427159217</c:v>
                </c:pt>
                <c:pt idx="45">
                  <c:v>0.23369580438795926</c:v>
                </c:pt>
                <c:pt idx="46">
                  <c:v>0.24556900007921806</c:v>
                </c:pt>
                <c:pt idx="47">
                  <c:v>0.2555638892997349</c:v>
                </c:pt>
                <c:pt idx="48">
                  <c:v>0.2630688060152644</c:v>
                </c:pt>
                <c:pt idx="49">
                  <c:v>0.26757379286710625</c:v>
                </c:pt>
                <c:pt idx="50">
                  <c:v>0.2687511192716255</c:v>
                </c:pt>
                <c:pt idx="51">
                  <c:v>0.26651241329765046</c:v>
                </c:pt>
                <c:pt idx="52">
                  <c:v>0.2610247597602757</c:v>
                </c:pt>
                <c:pt idx="53">
                  <c:v>0.2526805087093832</c:v>
                </c:pt>
                <c:pt idx="54">
                  <c:v>0.24203055284215874</c:v>
                </c:pt>
                <c:pt idx="55">
                  <c:v>0.22970103381586401</c:v>
                </c:pt>
                <c:pt idx="56">
                  <c:v>0.21631467027231832</c:v>
                </c:pt>
                <c:pt idx="57">
                  <c:v>0.2024314941066978</c:v>
                </c:pt>
                <c:pt idx="58">
                  <c:v>0.18851448884746058</c:v>
                </c:pt>
                <c:pt idx="59">
                  <c:v>0.1749179277974072</c:v>
                </c:pt>
                <c:pt idx="60">
                  <c:v>0.16189214538138066</c:v>
                </c:pt>
                <c:pt idx="61">
                  <c:v>0.14959775292437333</c:v>
                </c:pt>
                <c:pt idx="62">
                  <c:v>0.13812357034175035</c:v>
                </c:pt>
                <c:pt idx="63">
                  <c:v>0.12750446161295595</c:v>
                </c:pt>
                <c:pt idx="64">
                  <c:v>0.11773701393680079</c:v>
                </c:pt>
                <c:pt idx="65">
                  <c:v>0.10879226608842495</c:v>
                </c:pt>
                <c:pt idx="66">
                  <c:v>0.10062545783007347</c:v>
                </c:pt>
                <c:pt idx="67">
                  <c:v>0.09318315560735524</c:v>
                </c:pt>
                <c:pt idx="68">
                  <c:v>0.08640824655594663</c:v>
                </c:pt>
                <c:pt idx="69">
                  <c:v>0.08024329295526046</c:v>
                </c:pt>
                <c:pt idx="70">
                  <c:v>0.07463267633064301</c:v>
                </c:pt>
                <c:pt idx="71">
                  <c:v>0.0695238775418482</c:v>
                </c:pt>
                <c:pt idx="72">
                  <c:v>0.06486815849331798</c:v>
                </c:pt>
                <c:pt idx="73">
                  <c:v>0.06062084191656544</c:v>
                </c:pt>
                <c:pt idx="74">
                  <c:v>0.05674133045911704</c:v>
                </c:pt>
                <c:pt idx="75">
                  <c:v>0.053192964229068176</c:v>
                </c:pt>
                <c:pt idx="76">
                  <c:v>0.04994278488544523</c:v>
                </c:pt>
                <c:pt idx="77">
                  <c:v>0.04696125199272894</c:v>
                </c:pt>
                <c:pt idx="78">
                  <c:v>0.04422194155541464</c:v>
                </c:pt>
                <c:pt idx="79">
                  <c:v>0.04170124567481427</c:v>
                </c:pt>
                <c:pt idx="80">
                  <c:v>0.03937808477237627</c:v>
                </c:pt>
                <c:pt idx="81">
                  <c:v>0.03723363878702651</c:v>
                </c:pt>
                <c:pt idx="82">
                  <c:v>0.03525110043620128</c:v>
                </c:pt>
                <c:pt idx="83">
                  <c:v>0.033415451498261466</c:v>
                </c:pt>
                <c:pt idx="84">
                  <c:v>0.031713261750152134</c:v>
                </c:pt>
                <c:pt idx="85">
                  <c:v>0.03013250941399742</c:v>
                </c:pt>
                <c:pt idx="86">
                  <c:v>0.028662421546288844</c:v>
                </c:pt>
                <c:pt idx="87">
                  <c:v>0.027293332617334763</c:v>
                </c:pt>
                <c:pt idx="88">
                  <c:v>0.026016559490796294</c:v>
                </c:pt>
                <c:pt idx="89">
                  <c:v>0.024824291065562044</c:v>
                </c:pt>
                <c:pt idx="90">
                  <c:v>0.023709490946349488</c:v>
                </c:pt>
                <c:pt idx="91">
                  <c:v>0.022665811639996675</c:v>
                </c:pt>
                <c:pt idx="92">
                  <c:v>0.021687518915177936</c:v>
                </c:pt>
                <c:pt idx="93">
                  <c:v>0.020769425104113705</c:v>
                </c:pt>
                <c:pt idx="94">
                  <c:v>0.01990683025970407</c:v>
                </c:pt>
                <c:pt idx="95">
                  <c:v>0.01909547020705589</c:v>
                </c:pt>
                <c:pt idx="96">
                  <c:v>0.018331470643007688</c:v>
                </c:pt>
                <c:pt idx="97">
                  <c:v>0.017611306540514023</c:v>
                </c:pt>
                <c:pt idx="98">
                  <c:v>0.01693176620684377</c:v>
                </c:pt>
                <c:pt idx="99">
                  <c:v>0.016289919426086187</c:v>
                </c:pt>
                <c:pt idx="100">
                  <c:v>0.015683089188264596</c:v>
                </c:pt>
              </c:numCache>
            </c:numRef>
          </c:val>
          <c:smooth val="0"/>
        </c:ser>
        <c:ser>
          <c:idx val="3"/>
          <c:order val="3"/>
          <c:tx>
            <c:v>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Data'!$AS$4:$AS$104</c:f>
              <c:numCache>
                <c:ptCount val="101"/>
                <c:pt idx="0">
                  <c:v>0.01660141715245876</c:v>
                </c:pt>
                <c:pt idx="1">
                  <c:v>0.01728122621343308</c:v>
                </c:pt>
                <c:pt idx="2">
                  <c:v>0.018003371460425497</c:v>
                </c:pt>
                <c:pt idx="3">
                  <c:v>0.01877142929812354</c:v>
                </c:pt>
                <c:pt idx="4">
                  <c:v>0.019589360321892863</c:v>
                </c:pt>
                <c:pt idx="5">
                  <c:v>0.0204615597060642</c:v>
                </c:pt>
                <c:pt idx="6">
                  <c:v>0.021392915437076478</c:v>
                </c:pt>
                <c:pt idx="7">
                  <c:v>0.022388875811708</c:v>
                </c:pt>
                <c:pt idx="8">
                  <c:v>0.023455527914925153</c:v>
                </c:pt>
                <c:pt idx="9">
                  <c:v>0.024599689155101807</c:v>
                </c:pt>
                <c:pt idx="10">
                  <c:v>0.025829014384574783</c:v>
                </c:pt>
                <c:pt idx="11">
                  <c:v>0.0271521216940073</c:v>
                </c:pt>
                <c:pt idx="12">
                  <c:v>0.028578740670064103</c:v>
                </c:pt>
                <c:pt idx="13">
                  <c:v>0.030119887786879396</c:v>
                </c:pt>
                <c:pt idx="14">
                  <c:v>0.03178807471440227</c:v>
                </c:pt>
                <c:pt idx="15">
                  <c:v>0.03359755673907047</c:v>
                </c:pt>
                <c:pt idx="16">
                  <c:v>0.0355646302947418</c:v>
                </c:pt>
                <c:pt idx="17">
                  <c:v>0.037707990914935194</c:v>
                </c:pt>
                <c:pt idx="18">
                  <c:v>0.04004916590296182</c:v>
                </c:pt>
                <c:pt idx="19">
                  <c:v>0.042613039892971674</c:v>
                </c:pt>
                <c:pt idx="20">
                  <c:v>0.045428496539325534</c:v>
                </c:pt>
                <c:pt idx="21">
                  <c:v>0.04852920623050395</c:v>
                </c:pt>
                <c:pt idx="22">
                  <c:v>0.05195459853694772</c:v>
                </c:pt>
                <c:pt idx="23">
                  <c:v>0.05575106984641139</c:v>
                </c:pt>
                <c:pt idx="24">
                  <c:v>0.05997349240006791</c:v>
                </c:pt>
                <c:pt idx="25">
                  <c:v>0.0646871122420239</c:v>
                </c:pt>
                <c:pt idx="26">
                  <c:v>0.06996995259040052</c:v>
                </c:pt>
                <c:pt idx="27">
                  <c:v>0.07591587889808253</c:v>
                </c:pt>
                <c:pt idx="28">
                  <c:v>0.08263853678434313</c:v>
                </c:pt>
                <c:pt idx="29">
                  <c:v>0.09027645038632745</c:v>
                </c:pt>
                <c:pt idx="30">
                  <c:v>0.09899967556665965</c:v>
                </c:pt>
                <c:pt idx="31">
                  <c:v>0.10901855284256129</c:v>
                </c:pt>
                <c:pt idx="32">
                  <c:v>0.12059531745612284</c:v>
                </c:pt>
                <c:pt idx="33">
                  <c:v>0.13405962478752792</c:v>
                </c:pt>
                <c:pt idx="34">
                  <c:v>0.14982947380205933</c:v>
                </c:pt>
                <c:pt idx="35">
                  <c:v>0.16843960441998956</c:v>
                </c:pt>
                <c:pt idx="36">
                  <c:v>0.19058025489141336</c:v>
                </c:pt>
                <c:pt idx="37">
                  <c:v>0.2171502187824838</c:v>
                </c:pt>
                <c:pt idx="38">
                  <c:v>0.24932936555234642</c:v>
                </c:pt>
                <c:pt idx="39">
                  <c:v>0.28867680160958004</c:v>
                </c:pt>
                <c:pt idx="40">
                  <c:v>0.33726040926460854</c:v>
                </c:pt>
                <c:pt idx="41">
                  <c:v>0.3978181379317241</c:v>
                </c:pt>
                <c:pt idx="42">
                  <c:v>0.4739321624763133</c:v>
                </c:pt>
                <c:pt idx="43">
                  <c:v>0.5701422136844492</c:v>
                </c:pt>
                <c:pt idx="44">
                  <c:v>0.6917867370879874</c:v>
                </c:pt>
                <c:pt idx="45">
                  <c:v>0.8440568748141262</c:v>
                </c:pt>
                <c:pt idx="46">
                  <c:v>1.0292180583708614</c:v>
                </c:pt>
                <c:pt idx="47">
                  <c:v>1.240539476985302</c:v>
                </c:pt>
                <c:pt idx="48">
                  <c:v>1.4530221122654265</c:v>
                </c:pt>
                <c:pt idx="49">
                  <c:v>1.6182027269651593</c:v>
                </c:pt>
                <c:pt idx="50">
                  <c:v>1.6796944954476596</c:v>
                </c:pt>
                <c:pt idx="51">
                  <c:v>1.6119908167914898</c:v>
                </c:pt>
                <c:pt idx="52">
                  <c:v>1.443035717855887</c:v>
                </c:pt>
                <c:pt idx="53">
                  <c:v>1.2296416802125072</c:v>
                </c:pt>
                <c:pt idx="54">
                  <c:v>1.0192258139609456</c:v>
                </c:pt>
                <c:pt idx="55">
                  <c:v>0.8356586123525083</c:v>
                </c:pt>
                <c:pt idx="56">
                  <c:v>0.6850160706755203</c:v>
                </c:pt>
                <c:pt idx="57">
                  <c:v>0.5647750515605884</c:v>
                </c:pt>
                <c:pt idx="58">
                  <c:v>0.4696920450174616</c:v>
                </c:pt>
                <c:pt idx="59">
                  <c:v>0.3944558019955134</c:v>
                </c:pt>
                <c:pt idx="60">
                  <c:v>0.33457436052113215</c:v>
                </c:pt>
                <c:pt idx="61">
                  <c:v>0.2865114832541904</c:v>
                </c:pt>
                <c:pt idx="62">
                  <c:v>0.24756691719409418</c:v>
                </c:pt>
                <c:pt idx="63">
                  <c:v>0.2157018127140763</c:v>
                </c:pt>
                <c:pt idx="64">
                  <c:v>0.1893788243835985</c:v>
                </c:pt>
                <c:pt idx="65">
                  <c:v>0.16743422896334695</c:v>
                </c:pt>
                <c:pt idx="66">
                  <c:v>0.14898119766747034</c:v>
                </c:pt>
                <c:pt idx="67">
                  <c:v>0.13333838978208906</c:v>
                </c:pt>
                <c:pt idx="68">
                  <c:v>0.1199777229529718</c:v>
                </c:pt>
                <c:pt idx="69">
                  <c:v>0.10848621767957174</c:v>
                </c:pt>
                <c:pt idx="70">
                  <c:v>0.09853803448023249</c:v>
                </c:pt>
                <c:pt idx="71">
                  <c:v>0.08987386392329709</c:v>
                </c:pt>
                <c:pt idx="72">
                  <c:v>0.08228562806987504</c:v>
                </c:pt>
                <c:pt idx="73">
                  <c:v>0.0756050354627034</c:v>
                </c:pt>
                <c:pt idx="74">
                  <c:v>0.06969494910090425</c:v>
                </c:pt>
                <c:pt idx="75">
                  <c:v>0.06444282245203285</c:v>
                </c:pt>
                <c:pt idx="76">
                  <c:v>0.05975566745168096</c:v>
                </c:pt>
                <c:pt idx="77">
                  <c:v>0.05555616630523693</c:v>
                </c:pt>
                <c:pt idx="78">
                  <c:v>0.051779643997069184</c:v>
                </c:pt>
                <c:pt idx="79">
                  <c:v>0.04837169351929717</c:v>
                </c:pt>
                <c:pt idx="80">
                  <c:v>0.045286299856916144</c:v>
                </c:pt>
                <c:pt idx="81">
                  <c:v>0.042484347896548896</c:v>
                </c:pt>
                <c:pt idx="82">
                  <c:v>0.039932427972874725</c:v>
                </c:pt>
                <c:pt idx="83">
                  <c:v>0.03760187374422638</c:v>
                </c:pt>
                <c:pt idx="84">
                  <c:v>0.035467982615822846</c:v>
                </c:pt>
                <c:pt idx="85">
                  <c:v>0.03350938050400919</c:v>
                </c:pt>
                <c:pt idx="86">
                  <c:v>0.03170750142399587</c:v>
                </c:pt>
                <c:pt idx="87">
                  <c:v>0.03004615895086722</c:v>
                </c:pt>
                <c:pt idx="88">
                  <c:v>0.028511191600023012</c:v>
                </c:pt>
                <c:pt idx="89">
                  <c:v>0.027090167998820754</c:v>
                </c:pt>
                <c:pt idx="90">
                  <c:v>0.025772140668451092</c:v>
                </c:pt>
                <c:pt idx="91">
                  <c:v>0.024547439519223373</c:v>
                </c:pt>
                <c:pt idx="92">
                  <c:v>0.023407497942838314</c:v>
                </c:pt>
                <c:pt idx="93">
                  <c:v>0.02234470578066876</c:v>
                </c:pt>
                <c:pt idx="94">
                  <c:v>0.021352284546630518</c:v>
                </c:pt>
                <c:pt idx="95">
                  <c:v>0.02042418115409408</c:v>
                </c:pt>
                <c:pt idx="96">
                  <c:v>0.019554977089445112</c:v>
                </c:pt>
                <c:pt idx="97">
                  <c:v>0.018739810529240074</c:v>
                </c:pt>
                <c:pt idx="98">
                  <c:v>0.017974309343262555</c:v>
                </c:pt>
                <c:pt idx="99">
                  <c:v>0.017254533285172197</c:v>
                </c:pt>
                <c:pt idx="100">
                  <c:v>0.01657692396368583</c:v>
                </c:pt>
              </c:numCache>
            </c:numRef>
          </c:val>
          <c:smooth val="0"/>
        </c:ser>
        <c:ser>
          <c:idx val="4"/>
          <c:order val="4"/>
          <c:tx>
            <c:v>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Data'!$AT$4:$AT$104</c:f>
              <c:numCache>
                <c:ptCount val="101"/>
                <c:pt idx="0">
                  <c:v>0.016691896129011903</c:v>
                </c:pt>
                <c:pt idx="1">
                  <c:v>0.017379507968609667</c:v>
                </c:pt>
                <c:pt idx="2">
                  <c:v>0.018110302134003185</c:v>
                </c:pt>
                <c:pt idx="3">
                  <c:v>0.018887966632661075</c:v>
                </c:pt>
                <c:pt idx="4">
                  <c:v>0.019716591124691405</c:v>
                </c:pt>
                <c:pt idx="5">
                  <c:v>0.020600720491509086</c:v>
                </c:pt>
                <c:pt idx="6">
                  <c:v>0.02154541691381398</c:v>
                </c:pt>
                <c:pt idx="7">
                  <c:v>0.022556332036510484</c:v>
                </c:pt>
                <c:pt idx="8">
                  <c:v>0.023639791134376687</c:v>
                </c:pt>
                <c:pt idx="9">
                  <c:v>0.024802891609814075</c:v>
                </c:pt>
                <c:pt idx="10">
                  <c:v>0.02605361867501865</c:v>
                </c:pt>
                <c:pt idx="11">
                  <c:v>0.02740098172427032</c:v>
                </c:pt>
                <c:pt idx="12">
                  <c:v>0.028855175725584874</c:v>
                </c:pt>
                <c:pt idx="13">
                  <c:v>0.030427773004643645</c:v>
                </c:pt>
                <c:pt idx="14">
                  <c:v>0.03213195212401227</c:v>
                </c:pt>
                <c:pt idx="15">
                  <c:v>0.03398277226581052</c:v>
                </c:pt>
                <c:pt idx="16">
                  <c:v>0.03599750372550605</c:v>
                </c:pt>
                <c:pt idx="17">
                  <c:v>0.038196027980169134</c:v>
                </c:pt>
                <c:pt idx="18">
                  <c:v>0.040601324527418596</c:v>
                </c:pt>
                <c:pt idx="19">
                  <c:v>0.04324006660599104</c:v>
                </c:pt>
                <c:pt idx="20">
                  <c:v>0.04614335442849746</c:v>
                </c:pt>
                <c:pt idx="21">
                  <c:v>0.049347623274630444</c:v>
                </c:pt>
                <c:pt idx="22">
                  <c:v>0.05289577554809395</c:v>
                </c:pt>
                <c:pt idx="23">
                  <c:v>0.05683860189207683</c:v>
                </c:pt>
                <c:pt idx="24">
                  <c:v>0.06123657841780855</c:v>
                </c:pt>
                <c:pt idx="25">
                  <c:v>0.06616215755644339</c:v>
                </c:pt>
                <c:pt idx="26">
                  <c:v>0.07170271272938762</c:v>
                </c:pt>
                <c:pt idx="27">
                  <c:v>0.077964357527127</c:v>
                </c:pt>
                <c:pt idx="28">
                  <c:v>0.08507694684310427</c:v>
                </c:pt>
                <c:pt idx="29">
                  <c:v>0.09320069340098104</c:v>
                </c:pt>
                <c:pt idx="30">
                  <c:v>0.10253501854396126</c:v>
                </c:pt>
                <c:pt idx="31">
                  <c:v>0.11333053296312977</c:v>
                </c:pt>
                <c:pt idx="32">
                  <c:v>0.12590546252532087</c:v>
                </c:pt>
                <c:pt idx="33">
                  <c:v>0.1406684802762433</c:v>
                </c:pt>
                <c:pt idx="34">
                  <c:v>0.15815091714211774</c:v>
                </c:pt>
                <c:pt idx="35">
                  <c:v>0.17905293587620452</c:v>
                </c:pt>
                <c:pt idx="36">
                  <c:v>0.20431086939755383</c:v>
                </c:pt>
                <c:pt idx="37">
                  <c:v>0.23519725144700035</c:v>
                </c:pt>
                <c:pt idx="38">
                  <c:v>0.2734723531494426</c:v>
                </c:pt>
                <c:pt idx="39">
                  <c:v>0.32161850923659724</c:v>
                </c:pt>
                <c:pt idx="40">
                  <c:v>0.3832101152298263</c:v>
                </c:pt>
                <c:pt idx="41">
                  <c:v>0.46350963660351574</c:v>
                </c:pt>
                <c:pt idx="42">
                  <c:v>0.5704434775766565</c:v>
                </c:pt>
                <c:pt idx="43">
                  <c:v>0.7162101603946713</c:v>
                </c:pt>
                <c:pt idx="44">
                  <c:v>0.9198815565141579</c:v>
                </c:pt>
                <c:pt idx="45">
                  <c:v>1.2112505930358757</c:v>
                </c:pt>
                <c:pt idx="46">
                  <c:v>1.6347227453920001</c:v>
                </c:pt>
                <c:pt idx="47">
                  <c:v>2.244727071045884</c:v>
                </c:pt>
                <c:pt idx="48">
                  <c:v>3.0592009647281264</c:v>
                </c:pt>
                <c:pt idx="49">
                  <c:v>3.907685848234352</c:v>
                </c:pt>
                <c:pt idx="50">
                  <c:v>4.300017908346008</c:v>
                </c:pt>
                <c:pt idx="51">
                  <c:v>3.8935326968888853</c:v>
                </c:pt>
                <c:pt idx="52">
                  <c:v>3.0418880478017245</c:v>
                </c:pt>
                <c:pt idx="53">
                  <c:v>2.230753017193726</c:v>
                </c:pt>
                <c:pt idx="54">
                  <c:v>1.6248396509214844</c:v>
                </c:pt>
                <c:pt idx="55">
                  <c:v>1.2044654301916229</c:v>
                </c:pt>
                <c:pt idx="56">
                  <c:v>0.9151834441842673</c:v>
                </c:pt>
                <c:pt idx="57">
                  <c:v>0.712886308166237</c:v>
                </c:pt>
                <c:pt idx="58">
                  <c:v>0.5680331074253071</c:v>
                </c:pt>
                <c:pt idx="59">
                  <c:v>0.4617191259999889</c:v>
                </c:pt>
                <c:pt idx="60">
                  <c:v>0.3818503162147048</c:v>
                </c:pt>
                <c:pt idx="61">
                  <c:v>0.32056512260875036</c:v>
                </c:pt>
                <c:pt idx="62">
                  <c:v>0.27264182720253705</c:v>
                </c:pt>
                <c:pt idx="63">
                  <c:v>0.2345321394121493</c:v>
                </c:pt>
                <c:pt idx="64">
                  <c:v>0.20377081429508442</c:v>
                </c:pt>
                <c:pt idx="65">
                  <c:v>0.17860901401929322</c:v>
                </c:pt>
                <c:pt idx="66">
                  <c:v>0.1577820146496563</c:v>
                </c:pt>
                <c:pt idx="67">
                  <c:v>0.14035892312909432</c:v>
                </c:pt>
                <c:pt idx="68">
                  <c:v>0.12564343510437917</c:v>
                </c:pt>
                <c:pt idx="69">
                  <c:v>0.11310700254210734</c:v>
                </c:pt>
                <c:pt idx="70">
                  <c:v>0.10234299077653283</c:v>
                </c:pt>
                <c:pt idx="71">
                  <c:v>0.0930346883566743</c:v>
                </c:pt>
                <c:pt idx="72">
                  <c:v>0.08493262456238704</c:v>
                </c:pt>
                <c:pt idx="73">
                  <c:v>0.07783824659645504</c:v>
                </c:pt>
                <c:pt idx="74">
                  <c:v>0.07159201091959908</c:v>
                </c:pt>
                <c:pt idx="75">
                  <c:v>0.06606458358654288</c:v>
                </c:pt>
                <c:pt idx="76">
                  <c:v>0.06115026047045076</c:v>
                </c:pt>
                <c:pt idx="77">
                  <c:v>0.056761992874910336</c:v>
                </c:pt>
                <c:pt idx="78">
                  <c:v>0.05282758804409818</c:v>
                </c:pt>
                <c:pt idx="79">
                  <c:v>0.04928677914308826</c:v>
                </c:pt>
                <c:pt idx="80">
                  <c:v>0.04608894541779868</c:v>
                </c:pt>
                <c:pt idx="81">
                  <c:v>0.04319132332173751</c:v>
                </c:pt>
                <c:pt idx="82">
                  <c:v>0.04055759179662291</c:v>
                </c:pt>
                <c:pt idx="83">
                  <c:v>0.03815674515275903</c:v>
                </c:pt>
                <c:pt idx="84">
                  <c:v>0.0359621888171134</c:v>
                </c:pt>
                <c:pt idx="85">
                  <c:v>0.0339510091113638</c:v>
                </c:pt>
                <c:pt idx="86">
                  <c:v>0.03210337990777805</c:v>
                </c:pt>
                <c:pt idx="87">
                  <c:v>0.030402077678479786</c:v>
                </c:pt>
                <c:pt idx="88">
                  <c:v>0.028832082936916727</c:v>
                </c:pt>
                <c:pt idx="89">
                  <c:v>0.027380250958370413</c:v>
                </c:pt>
                <c:pt idx="90">
                  <c:v>0.026035038379510187</c:v>
                </c:pt>
                <c:pt idx="91">
                  <c:v>0.02478627511795128</c:v>
                </c:pt>
                <c:pt idx="92">
                  <c:v>0.023624973241245198</c:v>
                </c:pt>
                <c:pt idx="93">
                  <c:v>0.02254316611152944</c:v>
                </c:pt>
                <c:pt idx="94">
                  <c:v>0.02153377245580104</c:v>
                </c:pt>
                <c:pt idx="95">
                  <c:v>0.020590481050576804</c:v>
                </c:pt>
                <c:pt idx="96">
                  <c:v>0.019707652529493695</c:v>
                </c:pt>
                <c:pt idx="97">
                  <c:v>0.018880235472845154</c:v>
                </c:pt>
                <c:pt idx="98">
                  <c:v>0.018103694456786158</c:v>
                </c:pt>
                <c:pt idx="99">
                  <c:v>0.017373948155681707</c:v>
                </c:pt>
                <c:pt idx="100">
                  <c:v>0.016687315925844423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Natural Frequency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1669"/>
        <c:crosses val="max"/>
        <c:auto val="1"/>
        <c:lblOffset val="100"/>
        <c:tickLblSkip val="10"/>
        <c:tickMarkSkip val="10"/>
        <c:noMultiLvlLbl val="0"/>
      </c:catAx>
      <c:valAx>
        <c:axId val="1881669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Heating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Quality Dependence of Model 2 at 5x10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9775"/>
          <c:w val="0.83825"/>
          <c:h val="0.7775"/>
        </c:manualLayout>
      </c:layout>
      <c:lineChart>
        <c:grouping val="standard"/>
        <c:varyColors val="0"/>
        <c:ser>
          <c:idx val="0"/>
          <c:order val="0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Data'!$AV$4:$AV$104</c:f>
              <c:numCache>
                <c:ptCount val="101"/>
                <c:pt idx="0">
                  <c:v>0.00017690534327611238</c:v>
                </c:pt>
                <c:pt idx="1">
                  <c:v>0.00018009154081171264</c:v>
                </c:pt>
                <c:pt idx="2">
                  <c:v>0.00018332981966843917</c:v>
                </c:pt>
                <c:pt idx="3">
                  <c:v>0.0001866190455782597</c:v>
                </c:pt>
                <c:pt idx="4">
                  <c:v>0.0001899578510946194</c:v>
                </c:pt>
                <c:pt idx="5">
                  <c:v>0.00019334461757740054</c:v>
                </c:pt>
                <c:pt idx="6">
                  <c:v>0.00019677745668451955</c:v>
                </c:pt>
                <c:pt idx="7">
                  <c:v>0.00020025419148453008</c:v>
                </c:pt>
                <c:pt idx="8">
                  <c:v>0.00020377233732944464</c:v>
                </c:pt>
                <c:pt idx="9">
                  <c:v>0.00020732908265412353</c:v>
                </c:pt>
                <c:pt idx="10">
                  <c:v>0.0002109212698979114</c:v>
                </c:pt>
                <c:pt idx="11">
                  <c:v>0.00021454537677550098</c:v>
                </c:pt>
                <c:pt idx="12">
                  <c:v>0.00021819749815695083</c:v>
                </c:pt>
                <c:pt idx="13">
                  <c:v>0.00022187332885092312</c:v>
                </c:pt>
                <c:pt idx="14">
                  <c:v>0.00022556814761995306</c:v>
                </c:pt>
                <c:pt idx="15">
                  <c:v>0.00022927680279114903</c:v>
                </c:pt>
                <c:pt idx="16">
                  <c:v>0.0002329936998592388</c:v>
                </c:pt>
                <c:pt idx="17">
                  <c:v>0.00023671279151021708</c:v>
                </c:pt>
                <c:pt idx="18">
                  <c:v>0.0002404275705217247</c:v>
                </c:pt>
                <c:pt idx="19">
                  <c:v>0.0002441310660192565</c:v>
                </c:pt>
                <c:pt idx="20">
                  <c:v>0.00024781584358371647</c:v>
                </c:pt>
                <c:pt idx="21">
                  <c:v>0.00025147400971399226</c:v>
                </c:pt>
                <c:pt idx="22">
                  <c:v>0.00025509722114625254</c:v>
                </c:pt>
                <c:pt idx="23">
                  <c:v>0.0002586766995177147</c:v>
                </c:pt>
                <c:pt idx="24">
                  <c:v>0.00026220325183487215</c:v>
                </c:pt>
                <c:pt idx="25">
                  <c:v>0.00026566729716290136</c:v>
                </c:pt>
                <c:pt idx="26">
                  <c:v>0.0002690588998927363</c:v>
                </c:pt>
                <c:pt idx="27">
                  <c:v>0.00027236780986399675</c:v>
                </c:pt>
                <c:pt idx="28">
                  <c:v>0.00027558350952495617</c:v>
                </c:pt>
                <c:pt idx="29">
                  <c:v>0.00027869526819502123</c:v>
                </c:pt>
                <c:pt idx="30">
                  <c:v>0.0002816922033614751</c:v>
                </c:pt>
                <c:pt idx="31">
                  <c:v>0.0002845633487920533</c:v>
                </c:pt>
                <c:pt idx="32">
                  <c:v>0.00028729772908076765</c:v>
                </c:pt>
                <c:pt idx="33">
                  <c:v>0.0002898844400696788</c:v>
                </c:pt>
                <c:pt idx="34">
                  <c:v>0.0002923127344084764</c:v>
                </c:pt>
                <c:pt idx="35">
                  <c:v>0.00029457211133206206</c:v>
                </c:pt>
                <c:pt idx="36">
                  <c:v>0.0002966524095599619</c:v>
                </c:pt>
                <c:pt idx="37">
                  <c:v>0.00029854390205702057</c:v>
                </c:pt>
                <c:pt idx="38">
                  <c:v>0.00030023739124952054</c:v>
                </c:pt>
                <c:pt idx="39">
                  <c:v>0.00030172430317169057</c:v>
                </c:pt>
                <c:pt idx="40">
                  <c:v>0.0003029967789312857</c:v>
                </c:pt>
                <c:pt idx="41">
                  <c:v>0.00030404776183555926</c:v>
                </c:pt>
                <c:pt idx="42">
                  <c:v>0.00030487107851540925</c:v>
                </c:pt>
                <c:pt idx="43">
                  <c:v>0.00030546151242922154</c:v>
                </c:pt>
                <c:pt idx="44">
                  <c:v>0.00030581486822054175</c:v>
                </c:pt>
                <c:pt idx="45">
                  <c:v>0.00030592802554482707</c:v>
                </c:pt>
                <c:pt idx="46">
                  <c:v>0.00030579898116755695</c:v>
                </c:pt>
                <c:pt idx="47">
                  <c:v>0.00030542687836424486</c:v>
                </c:pt>
                <c:pt idx="48">
                  <c:v>0.0003048120229156187</c:v>
                </c:pt>
                <c:pt idx="49">
                  <c:v>0.00030395588527996735</c:v>
                </c:pt>
                <c:pt idx="50">
                  <c:v>0.0003028610888295247</c:v>
                </c:pt>
                <c:pt idx="51">
                  <c:v>0.00030153138434803545</c:v>
                </c:pt>
                <c:pt idx="52">
                  <c:v>0.00029997161129128946</c:v>
                </c:pt>
                <c:pt idx="53">
                  <c:v>0.0002981876466005929</c:v>
                </c:pt>
                <c:pt idx="54">
                  <c:v>0.000296186342120842</c:v>
                </c:pt>
                <c:pt idx="55">
                  <c:v>0.00029397545190143313</c:v>
                </c:pt>
                <c:pt idx="56">
                  <c:v>0.0002915635508426523</c:v>
                </c:pt>
                <c:pt idx="57">
                  <c:v>0.000288959946287546</c:v>
                </c:pt>
                <c:pt idx="58">
                  <c:v>0.00028617458424680864</c:v>
                </c:pt>
                <c:pt idx="59">
                  <c:v>0.00028321795198139524</c:v>
                </c:pt>
                <c:pt idx="60">
                  <c:v>0.00028010097865599796</c:v>
                </c:pt>
                <c:pt idx="61">
                  <c:v>0.0002768349357196497</c:v>
                </c:pt>
                <c:pt idx="62">
                  <c:v>0.00027343133857263844</c:v>
                </c:pt>
                <c:pt idx="63">
                  <c:v>0.0002699018509478875</c:v>
                </c:pt>
                <c:pt idx="64">
                  <c:v>0.00026625819327704927</c:v>
                </c:pt>
                <c:pt idx="65">
                  <c:v>0.0002625120561342408</c:v>
                </c:pt>
                <c:pt idx="66">
                  <c:v>0.0002586750196610722</c:v>
                </c:pt>
                <c:pt idx="67">
                  <c:v>0.0002547584796825029</c:v>
                </c:pt>
                <c:pt idx="68">
                  <c:v>0.0002507735810306049</c:v>
                </c:pt>
                <c:pt idx="69">
                  <c:v>0.0002467311584081679</c:v>
                </c:pt>
                <c:pt idx="70">
                  <c:v>0.00024264168495096152</c:v>
                </c:pt>
                <c:pt idx="71">
                  <c:v>0.00023851522848998823</c:v>
                </c:pt>
                <c:pt idx="72">
                  <c:v>0.00023436141537585436</c:v>
                </c:pt>
                <c:pt idx="73">
                  <c:v>0.00023018940160802836</c:v>
                </c:pt>
                <c:pt idx="74">
                  <c:v>0.00022600785091294814</c:v>
                </c:pt>
                <c:pt idx="75">
                  <c:v>0.0002218249193365635</c:v>
                </c:pt>
                <c:pt idx="76">
                  <c:v>0.00021764824585819535</c:v>
                </c:pt>
                <c:pt idx="77">
                  <c:v>0.00021348494849225891</c:v>
                </c:pt>
                <c:pt idx="78">
                  <c:v>0.00020934162532075767</c:v>
                </c:pt>
                <c:pt idx="79">
                  <c:v>0.00020522435989060533</c:v>
                </c:pt>
                <c:pt idx="80">
                  <c:v>0.00020113873041367072</c:v>
                </c:pt>
                <c:pt idx="81">
                  <c:v>0.00019708982222192136</c:v>
                </c:pt>
                <c:pt idx="82">
                  <c:v>0.00019308224295306835</c:v>
                </c:pt>
                <c:pt idx="83">
                  <c:v>0.00018912013997177745</c:v>
                </c:pt>
                <c:pt idx="84">
                  <c:v>0.00018520721956600972</c:v>
                </c:pt>
                <c:pt idx="85">
                  <c:v>0.00018134676749579376</c:v>
                </c:pt>
                <c:pt idx="86">
                  <c:v>0.0001775416705113112</c:v>
                </c:pt>
                <c:pt idx="87">
                  <c:v>0.00017379443849740753</c:v>
                </c:pt>
                <c:pt idx="88">
                  <c:v>0.00017010722694153703</c:v>
                </c:pt>
                <c:pt idx="89">
                  <c:v>0.000166481859460921</c:v>
                </c:pt>
                <c:pt idx="90">
                  <c:v>0.0001629198501617242</c:v>
                </c:pt>
                <c:pt idx="91">
                  <c:v>0.00015942242563788813</c:v>
                </c:pt>
                <c:pt idx="92">
                  <c:v>0.00015599054644958928</c:v>
                </c:pt>
                <c:pt idx="93">
                  <c:v>0.00015262492795091258</c:v>
                </c:pt>
                <c:pt idx="94">
                  <c:v>0.00014932606036317103</c:v>
                </c:pt>
                <c:pt idx="95">
                  <c:v>0.00014609422801433665</c:v>
                </c:pt>
                <c:pt idx="96">
                  <c:v>0.0001429295276863424</c:v>
                </c:pt>
                <c:pt idx="97">
                  <c:v>0.0001398318860306712</c:v>
                </c:pt>
                <c:pt idx="98">
                  <c:v>0.00013680107602880855</c:v>
                </c:pt>
                <c:pt idx="99">
                  <c:v>0.00013383673248797172</c:v>
                </c:pt>
                <c:pt idx="100">
                  <c:v>0.0001309383665742198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Data'!$AW$4:$AW$104</c:f>
              <c:numCache>
                <c:ptCount val="101"/>
                <c:pt idx="0">
                  <c:v>0.00027416325824465386</c:v>
                </c:pt>
                <c:pt idx="1">
                  <c:v>0.0002826042808241863</c:v>
                </c:pt>
                <c:pt idx="2">
                  <c:v>0.00029141951167325515</c:v>
                </c:pt>
                <c:pt idx="3">
                  <c:v>0.00030062861320250537</c:v>
                </c:pt>
                <c:pt idx="4">
                  <c:v>0.00031025226340441786</c:v>
                </c:pt>
                <c:pt idx="5">
                  <c:v>0.0003203121799422517</c:v>
                </c:pt>
                <c:pt idx="6">
                  <c:v>0.0003308311371431424</c:v>
                </c:pt>
                <c:pt idx="7">
                  <c:v>0.0003418329737178006</c:v>
                </c:pt>
                <c:pt idx="8">
                  <c:v>0.0003533425885750012</c:v>
                </c:pt>
                <c:pt idx="9">
                  <c:v>0.00036538592156607917</c:v>
                </c:pt>
                <c:pt idx="10">
                  <c:v>0.00037798991537295865</c:v>
                </c:pt>
                <c:pt idx="11">
                  <c:v>0.00039118245403277596</c:v>
                </c:pt>
                <c:pt idx="12">
                  <c:v>0.0004049922727636129</c:v>
                </c:pt>
                <c:pt idx="13">
                  <c:v>0.0004194488328115759</c:v>
                </c:pt>
                <c:pt idx="14">
                  <c:v>0.0004345821539749504</c:v>
                </c:pt>
                <c:pt idx="15">
                  <c:v>0.0004504225962770424</c:v>
                </c:pt>
                <c:pt idx="16">
                  <c:v>0.000467000580964058</c:v>
                </c:pt>
                <c:pt idx="17">
                  <c:v>0.00048434623961806554</c:v>
                </c:pt>
                <c:pt idx="18">
                  <c:v>0.0005024889787339775</c:v>
                </c:pt>
                <c:pt idx="19">
                  <c:v>0.0005214569456724817</c:v>
                </c:pt>
                <c:pt idx="20">
                  <c:v>0.0005412763805566281</c:v>
                </c:pt>
                <c:pt idx="21">
                  <c:v>0.0005619708375563129</c:v>
                </c:pt>
                <c:pt idx="22">
                  <c:v>0.0005835602582798056</c:v>
                </c:pt>
                <c:pt idx="23">
                  <c:v>0.0006060598799032791</c:v>
                </c:pt>
                <c:pt idx="24">
                  <c:v>0.00062947896152943</c:v>
                </c:pt>
                <c:pt idx="25">
                  <c:v>0.000653819314468024</c:v>
                </c:pt>
                <c:pt idx="26">
                  <c:v>0.0006790736261554864</c:v>
                </c:pt>
                <c:pt idx="27">
                  <c:v>0.0007052235738421317</c:v>
                </c:pt>
                <c:pt idx="28">
                  <c:v>0.0007322377336048451</c:v>
                </c:pt>
                <c:pt idx="29">
                  <c:v>0.0007600693033465709</c:v>
                </c:pt>
                <c:pt idx="30">
                  <c:v>0.0007886536758333849</c:v>
                </c:pt>
                <c:pt idx="31">
                  <c:v>0.0008179059199508773</c:v>
                </c:pt>
                <c:pt idx="32">
                  <c:v>0.0008477182553743785</c:v>
                </c:pt>
                <c:pt idx="33">
                  <c:v>0.0008779576373566622</c:v>
                </c:pt>
                <c:pt idx="34">
                  <c:v>0.0009084636031772592</c:v>
                </c:pt>
                <c:pt idx="35">
                  <c:v>0.0009390465677509765</c:v>
                </c:pt>
                <c:pt idx="36">
                  <c:v>0.0009694867894433014</c:v>
                </c:pt>
                <c:pt idx="37">
                  <c:v>0.0009995342533332939</c:v>
                </c:pt>
                <c:pt idx="38">
                  <c:v>0.0010289097316815504</c:v>
                </c:pt>
                <c:pt idx="39">
                  <c:v>0.0010573072729243068</c:v>
                </c:pt>
                <c:pt idx="40">
                  <c:v>0.0010843983337396844</c:v>
                </c:pt>
                <c:pt idx="41">
                  <c:v>0.001109837697474939</c:v>
                </c:pt>
                <c:pt idx="42">
                  <c:v>0.0011332712133625105</c:v>
                </c:pt>
                <c:pt idx="43">
                  <c:v>0.001154345246355034</c:v>
                </c:pt>
                <c:pt idx="44">
                  <c:v>0.0011727175556372983</c:v>
                </c:pt>
                <c:pt idx="45">
                  <c:v>0.0011880691370171656</c:v>
                </c:pt>
                <c:pt idx="46">
                  <c:v>0.0012001163934003644</c:v>
                </c:pt>
                <c:pt idx="47">
                  <c:v>0.0012086228655929377</c:v>
                </c:pt>
                <c:pt idx="48">
                  <c:v>0.001213409689633849</c:v>
                </c:pt>
                <c:pt idx="49">
                  <c:v>0.001214363967581538</c:v>
                </c:pt>
                <c:pt idx="50">
                  <c:v>0.0012114443553180988</c:v>
                </c:pt>
                <c:pt idx="51">
                  <c:v>0.001204683377082228</c:v>
                </c:pt>
                <c:pt idx="52">
                  <c:v>0.0011941862494629757</c:v>
                </c:pt>
                <c:pt idx="53">
                  <c:v>0.001180126301856419</c:v>
                </c:pt>
                <c:pt idx="54">
                  <c:v>0.0011627373739040287</c:v>
                </c:pt>
                <c:pt idx="55">
                  <c:v>0.0011423038131702634</c:v>
                </c:pt>
                <c:pt idx="56">
                  <c:v>0.0011191488580847848</c:v>
                </c:pt>
                <c:pt idx="57">
                  <c:v>0.0010936222568836136</c:v>
                </c:pt>
                <c:pt idx="58">
                  <c:v>0.001066087944436407</c:v>
                </c:pt>
                <c:pt idx="59">
                  <c:v>0.00103691249125025</c:v>
                </c:pt>
                <c:pt idx="60">
                  <c:v>0.0010064548777243894</c:v>
                </c:pt>
                <c:pt idx="61">
                  <c:v>0.0009750579603293734</c:v>
                </c:pt>
                <c:pt idx="62">
                  <c:v>0.0009430418110820739</c:v>
                </c:pt>
                <c:pt idx="63">
                  <c:v>0.0009106989478236271</c:v>
                </c:pt>
                <c:pt idx="64">
                  <c:v>0.0008782913430409572</c:v>
                </c:pt>
                <c:pt idx="65">
                  <c:v>0.0008460490084044891</c:v>
                </c:pt>
                <c:pt idx="66">
                  <c:v>0.0008141698997567522</c:v>
                </c:pt>
                <c:pt idx="67">
                  <c:v>0.0007828208677325456</c:v>
                </c:pt>
                <c:pt idx="68">
                  <c:v>0.0007521393851117545</c:v>
                </c:pt>
                <c:pt idx="69">
                  <c:v>0.0007222358054966997</c:v>
                </c:pt>
                <c:pt idx="70">
                  <c:v>0.0006931959417270287</c:v>
                </c:pt>
                <c:pt idx="71">
                  <c:v>0.0006650837906671403</c:v>
                </c:pt>
                <c:pt idx="72">
                  <c:v>0.0006379442692337731</c:v>
                </c:pt>
                <c:pt idx="73">
                  <c:v>0.0006118058618630271</c:v>
                </c:pt>
                <c:pt idx="74">
                  <c:v>0.0005866831103891727</c:v>
                </c:pt>
                <c:pt idx="75">
                  <c:v>0.0005625789028283177</c:v>
                </c:pt>
                <c:pt idx="76">
                  <c:v>0.0005394865378095784</c:v>
                </c:pt>
                <c:pt idx="77">
                  <c:v>0.0005173915567801712</c:v>
                </c:pt>
                <c:pt idx="78">
                  <c:v>0.0004962733472619825</c:v>
                </c:pt>
                <c:pt idx="79">
                  <c:v>0.00047610652807519415</c:v>
                </c:pt>
                <c:pt idx="80">
                  <c:v>0.0004568621322814366</c:v>
                </c:pt>
                <c:pt idx="81">
                  <c:v>0.0004385086062848827</c:v>
                </c:pt>
                <c:pt idx="82">
                  <c:v>0.0004210126446248516</c:v>
                </c:pt>
                <c:pt idx="83">
                  <c:v>0.0004043398799606285</c:v>
                </c:pt>
                <c:pt idx="84">
                  <c:v>0.0003884554469562509</c:v>
                </c:pt>
                <c:pt idx="85">
                  <c:v>0.00037332443750354003</c:v>
                </c:pt>
                <c:pt idx="86">
                  <c:v>0.00035891226318695776</c:v>
                </c:pt>
                <c:pt idx="87">
                  <c:v>0.0003451849392464927</c:v>
                </c:pt>
                <c:pt idx="88">
                  <c:v>0.00033210930264051993</c:v>
                </c:pt>
                <c:pt idx="89">
                  <c:v>0.0003196531752194731</c:v>
                </c:pt>
                <c:pt idx="90">
                  <c:v>0.0003077854815363158</c:v>
                </c:pt>
                <c:pt idx="91">
                  <c:v>0.00029647632946492897</c:v>
                </c:pt>
                <c:pt idx="92">
                  <c:v>0.00028569706058248614</c:v>
                </c:pt>
                <c:pt idx="93">
                  <c:v>0.0002754202761972055</c:v>
                </c:pt>
                <c:pt idx="94">
                  <c:v>0.0002656198439630097</c:v>
                </c:pt>
                <c:pt idx="95">
                  <c:v>0.00025627088920835437</c:v>
                </c:pt>
                <c:pt idx="96">
                  <c:v>0.0002473497744066428</c:v>
                </c:pt>
                <c:pt idx="97">
                  <c:v>0.00023883406961827975</c:v>
                </c:pt>
                <c:pt idx="98">
                  <c:v>0.00023070251622760008</c:v>
                </c:pt>
                <c:pt idx="99">
                  <c:v>0.00022293498587024508</c:v>
                </c:pt>
                <c:pt idx="100">
                  <c:v>0.00021551243608746131</c:v>
                </c:pt>
              </c:numCache>
            </c:numRef>
          </c:val>
          <c:smooth val="0"/>
        </c:ser>
        <c:ser>
          <c:idx val="2"/>
          <c:order val="2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Data'!$AX$4:$AX$104</c:f>
              <c:numCache>
                <c:ptCount val="101"/>
                <c:pt idx="0">
                  <c:v>0.0003178496003780643</c:v>
                </c:pt>
                <c:pt idx="1">
                  <c:v>0.0003294932970165465</c:v>
                </c:pt>
                <c:pt idx="2">
                  <c:v>0.0003418001173460877</c:v>
                </c:pt>
                <c:pt idx="3">
                  <c:v>0.00035482046682873837</c:v>
                </c:pt>
                <c:pt idx="4">
                  <c:v>0.0003686095033402922</c:v>
                </c:pt>
                <c:pt idx="5">
                  <c:v>0.0003832276663351814</c:v>
                </c:pt>
                <c:pt idx="6">
                  <c:v>0.00039874127289029433</c:v>
                </c:pt>
                <c:pt idx="7">
                  <c:v>0.00041522318984433317</c:v>
                </c:pt>
                <c:pt idx="8">
                  <c:v>0.00043275359255971773</c:v>
                </c:pt>
                <c:pt idx="9">
                  <c:v>0.0004514208223151418</c:v>
                </c:pt>
                <c:pt idx="10">
                  <c:v>0.0004713223560001773</c:v>
                </c:pt>
                <c:pt idx="11">
                  <c:v>0.0004925659036347626</c:v>
                </c:pt>
                <c:pt idx="12">
                  <c:v>0.0005152706512726415</c:v>
                </c:pt>
                <c:pt idx="13">
                  <c:v>0.0005395686690499199</c:v>
                </c:pt>
                <c:pt idx="14">
                  <c:v>0.0005656065064643744</c:v>
                </c:pt>
                <c:pt idx="15">
                  <c:v>0.0005935469993364777</c:v>
                </c:pt>
                <c:pt idx="16">
                  <c:v>0.0006235713151701179</c:v>
                </c:pt>
                <c:pt idx="17">
                  <c:v>0.000655881265574289</c:v>
                </c:pt>
                <c:pt idx="18">
                  <c:v>0.0006907019156731941</c:v>
                </c:pt>
                <c:pt idx="19">
                  <c:v>0.0007282845204802797</c:v>
                </c:pt>
                <c:pt idx="20">
                  <c:v>0.0007689098162265227</c:v>
                </c:pt>
                <c:pt idx="21">
                  <c:v>0.0008128916894030987</c:v>
                </c:pt>
                <c:pt idx="22">
                  <c:v>0.0008605812360204485</c:v>
                </c:pt>
                <c:pt idx="23">
                  <c:v>0.0009123712057004561</c:v>
                </c:pt>
                <c:pt idx="24">
                  <c:v>0.0009687007959505333</c:v>
                </c:pt>
                <c:pt idx="25">
                  <c:v>0.0010300607159392618</c:v>
                </c:pt>
                <c:pt idx="26">
                  <c:v>0.0010969983686779147</c:v>
                </c:pt>
                <c:pt idx="27">
                  <c:v>0.0011701228950295795</c:v>
                </c:pt>
                <c:pt idx="28">
                  <c:v>0.0012501096676823954</c:v>
                </c:pt>
                <c:pt idx="29">
                  <c:v>0.0013377035982173788</c:v>
                </c:pt>
                <c:pt idx="30">
                  <c:v>0.0014337202995080708</c:v>
                </c:pt>
                <c:pt idx="31">
                  <c:v>0.001539043695964377</c:v>
                </c:pt>
                <c:pt idx="32">
                  <c:v>0.0016546180568434018</c:v>
                </c:pt>
                <c:pt idx="33">
                  <c:v>0.0017814316028811504</c:v>
                </c:pt>
                <c:pt idx="34">
                  <c:v>0.0019204877735792092</c:v>
                </c:pt>
                <c:pt idx="35">
                  <c:v>0.0020727589448654455</c:v>
                </c:pt>
                <c:pt idx="36">
                  <c:v>0.002239115935982585</c:v>
                </c:pt>
                <c:pt idx="37">
                  <c:v>0.0024202252765956494</c:v>
                </c:pt>
                <c:pt idx="38">
                  <c:v>0.0026164054297147907</c:v>
                </c:pt>
                <c:pt idx="39">
                  <c:v>0.0028274339235333764</c:v>
                </c:pt>
                <c:pt idx="40">
                  <c:v>0.0030523011640430577</c:v>
                </c:pt>
                <c:pt idx="41">
                  <c:v>0.0032889157294710707</c:v>
                </c:pt>
                <c:pt idx="42">
                  <c:v>0.0035337826016098133</c:v>
                </c:pt>
                <c:pt idx="43">
                  <c:v>0.003781701580967395</c:v>
                </c:pt>
                <c:pt idx="44">
                  <c:v>0.004025566279241754</c:v>
                </c:pt>
                <c:pt idx="45">
                  <c:v>0.004256376041140094</c:v>
                </c:pt>
                <c:pt idx="46">
                  <c:v>0.004463585871444208</c:v>
                </c:pt>
                <c:pt idx="47">
                  <c:v>0.004635887602926134</c:v>
                </c:pt>
                <c:pt idx="48">
                  <c:v>0.004762418878893724</c:v>
                </c:pt>
                <c:pt idx="49">
                  <c:v>0.004834242199088385</c:v>
                </c:pt>
                <c:pt idx="50">
                  <c:v>0.004845777421272395</c:v>
                </c:pt>
                <c:pt idx="51">
                  <c:v>0.004795796237625594</c:v>
                </c:pt>
                <c:pt idx="52">
                  <c:v>0.004687667821991335</c:v>
                </c:pt>
                <c:pt idx="53">
                  <c:v>0.004528771895517856</c:v>
                </c:pt>
                <c:pt idx="54">
                  <c:v>0.004329265356451984</c:v>
                </c:pt>
                <c:pt idx="55">
                  <c:v>0.004100567777280528</c:v>
                </c:pt>
                <c:pt idx="56">
                  <c:v>0.003853947247176944</c:v>
                </c:pt>
                <c:pt idx="57">
                  <c:v>0.0035994680924132686</c:v>
                </c:pt>
                <c:pt idx="58">
                  <c:v>0.0033453929703784937</c:v>
                </c:pt>
                <c:pt idx="59">
                  <c:v>0.0030979940669564497</c:v>
                </c:pt>
                <c:pt idx="60">
                  <c:v>0.0028616569988073183</c:v>
                </c:pt>
                <c:pt idx="61">
                  <c:v>0.0026391501077041224</c:v>
                </c:pt>
                <c:pt idx="62">
                  <c:v>0.002431956017683102</c:v>
                </c:pt>
                <c:pt idx="63">
                  <c:v>0.002240597614048746</c:v>
                </c:pt>
                <c:pt idx="64">
                  <c:v>0.0020649223894936945</c:v>
                </c:pt>
                <c:pt idx="65">
                  <c:v>0.0019043318178139943</c:v>
                </c:pt>
                <c:pt idx="66">
                  <c:v>0.0017579560110357868</c:v>
                </c:pt>
                <c:pt idx="67">
                  <c:v>0.0016247805965537826</c:v>
                </c:pt>
                <c:pt idx="68">
                  <c:v>0.0015037350240573693</c:v>
                </c:pt>
                <c:pt idx="69">
                  <c:v>0.0013937513716521667</c:v>
                </c:pt>
                <c:pt idx="70">
                  <c:v>0.0012938014897063894</c:v>
                </c:pt>
                <c:pt idx="71">
                  <c:v>0.0012029187665741072</c:v>
                </c:pt>
                <c:pt idx="72">
                  <c:v>0.0011202093101628544</c:v>
                </c:pt>
                <c:pt idx="73">
                  <c:v>0.001044856073339054</c:v>
                </c:pt>
                <c:pt idx="74">
                  <c:v>0.0009761184473006499</c:v>
                </c:pt>
                <c:pt idx="75">
                  <c:v>0.0009133290858829191</c:v>
                </c:pt>
                <c:pt idx="76">
                  <c:v>0.0008558891646202607</c:v>
                </c:pt>
                <c:pt idx="77">
                  <c:v>0.0008032628774044913</c:v>
                </c:pt>
                <c:pt idx="78">
                  <c:v>0.0007549716916029592</c:v>
                </c:pt>
                <c:pt idx="79">
                  <c:v>0.0007105886876137251</c:v>
                </c:pt>
                <c:pt idx="80">
                  <c:v>0.0006697331763805975</c:v>
                </c:pt>
                <c:pt idx="81">
                  <c:v>0.0006320656999661528</c:v>
                </c:pt>
                <c:pt idx="82">
                  <c:v>0.000597283462480743</c:v>
                </c:pt>
                <c:pt idx="83">
                  <c:v>0.0005651162018983726</c:v>
                </c:pt>
                <c:pt idx="84">
                  <c:v>0.0005353224907860648</c:v>
                </c:pt>
                <c:pt idx="85">
                  <c:v>0.0005076864410081343</c:v>
                </c:pt>
                <c:pt idx="86">
                  <c:v>0.00048201478077626185</c:v>
                </c:pt>
                <c:pt idx="87">
                  <c:v>0.0004581342697666258</c:v>
                </c:pt>
                <c:pt idx="88">
                  <c:v>0.0004358894179022539</c:v>
                </c:pt>
                <c:pt idx="89">
                  <c:v>0.00041514047478727166</c:v>
                </c:pt>
                <c:pt idx="90">
                  <c:v>0.00039576165900819253</c:v>
                </c:pt>
                <c:pt idx="91">
                  <c:v>0.00037763959914920495</c:v>
                </c:pt>
                <c:pt idx="92">
                  <c:v>0.0003606719611259672</c:v>
                </c:pt>
                <c:pt idx="93">
                  <c:v>0.00034476623915525174</c:v>
                </c:pt>
                <c:pt idx="94">
                  <c:v>0.0003298386902466122</c:v>
                </c:pt>
                <c:pt idx="95">
                  <c:v>0.0003158133944744181</c:v>
                </c:pt>
                <c:pt idx="96">
                  <c:v>0.0003026214254415524</c:v>
                </c:pt>
                <c:pt idx="97">
                  <c:v>0.00029020011727604907</c:v>
                </c:pt>
                <c:pt idx="98">
                  <c:v>0.0002784924162165177</c:v>
                </c:pt>
                <c:pt idx="99">
                  <c:v>0.0002674463063553425</c:v>
                </c:pt>
                <c:pt idx="100">
                  <c:v>0.0002570143004374604</c:v>
                </c:pt>
              </c:numCache>
            </c:numRef>
          </c:val>
          <c:smooth val="0"/>
        </c:ser>
        <c:ser>
          <c:idx val="3"/>
          <c:order val="3"/>
          <c:tx>
            <c:v>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Data'!$AY$4:$AY$104</c:f>
              <c:numCache>
                <c:ptCount val="101"/>
                <c:pt idx="0">
                  <c:v>0.0003326931697346173</c:v>
                </c:pt>
                <c:pt idx="1">
                  <c:v>0.0003455463145929762</c:v>
                </c:pt>
                <c:pt idx="2">
                  <c:v>0.0003591870705276239</c:v>
                </c:pt>
                <c:pt idx="3">
                  <c:v>0.00037368140133779216</c:v>
                </c:pt>
                <c:pt idx="4">
                  <c:v>0.000389102319092214</c:v>
                </c:pt>
                <c:pt idx="5">
                  <c:v>0.00040553080510243684</c:v>
                </c:pt>
                <c:pt idx="6">
                  <c:v>0.00042305687387924495</c:v>
                </c:pt>
                <c:pt idx="7">
                  <c:v>0.0004417808058999724</c:v>
                </c:pt>
                <c:pt idx="8">
                  <c:v>0.0004618145803564629</c:v>
                </c:pt>
                <c:pt idx="9">
                  <c:v>0.00048328354564446417</c:v>
                </c:pt>
                <c:pt idx="10">
                  <c:v>0.0005063283735222134</c:v>
                </c:pt>
                <c:pt idx="11">
                  <c:v>0.0005311073530304307</c:v>
                </c:pt>
                <c:pt idx="12">
                  <c:v>0.0005577990929746048</c:v>
                </c:pt>
                <c:pt idx="13">
                  <c:v>0.0005866057177359515</c:v>
                </c:pt>
                <c:pt idx="14">
                  <c:v>0.0006177566613336966</c:v>
                </c:pt>
                <c:pt idx="15">
                  <c:v>0.0006515131902392942</c:v>
                </c:pt>
                <c:pt idx="16">
                  <c:v>0.000688173818074426</c:v>
                </c:pt>
                <c:pt idx="17">
                  <c:v>0.0007280808171849489</c:v>
                </c:pt>
                <c:pt idx="18">
                  <c:v>0.0007716280860913059</c:v>
                </c:pt>
                <c:pt idx="19">
                  <c:v>0.0008192707019135628</c:v>
                </c:pt>
                <c:pt idx="20">
                  <c:v>0.0008715365784112739</c:v>
                </c:pt>
                <c:pt idx="21">
                  <c:v>0.0009290407705898276</c:v>
                </c:pt>
                <c:pt idx="22">
                  <c:v>0.000992503125991737</c:v>
                </c:pt>
                <c:pt idx="23">
                  <c:v>0.0010627701947944093</c:v>
                </c:pt>
                <c:pt idx="24">
                  <c:v>0.0011408425951867005</c:v>
                </c:pt>
                <c:pt idx="25">
                  <c:v>0.0012279094146024035</c:v>
                </c:pt>
                <c:pt idx="26">
                  <c:v>0.0013253917499938207</c:v>
                </c:pt>
                <c:pt idx="27">
                  <c:v>0.0014349982065213155</c:v>
                </c:pt>
                <c:pt idx="28">
                  <c:v>0.0015587961625377438</c:v>
                </c:pt>
                <c:pt idx="29">
                  <c:v>0.0016993039824752109</c:v>
                </c:pt>
                <c:pt idx="30">
                  <c:v>0.0018596112804228455</c:v>
                </c:pt>
                <c:pt idx="31">
                  <c:v>0.0020435370385080143</c:v>
                </c:pt>
                <c:pt idx="32">
                  <c:v>0.002255839197047845</c:v>
                </c:pt>
                <c:pt idx="33">
                  <c:v>0.0025024947220102923</c:v>
                </c:pt>
                <c:pt idx="34">
                  <c:v>0.002791076747887534</c:v>
                </c:pt>
                <c:pt idx="35">
                  <c:v>0.0031312659816640814</c:v>
                </c:pt>
                <c:pt idx="36">
                  <c:v>0.0035355479701383585</c:v>
                </c:pt>
                <c:pt idx="37">
                  <c:v>0.0040201664871821665</c:v>
                </c:pt>
                <c:pt idx="38">
                  <c:v>0.00460642476339318</c:v>
                </c:pt>
                <c:pt idx="39">
                  <c:v>0.005322443451546666</c:v>
                </c:pt>
                <c:pt idx="40">
                  <c:v>0.006205474352705049</c:v>
                </c:pt>
                <c:pt idx="41">
                  <c:v>0.007304768833332117</c:v>
                </c:pt>
                <c:pt idx="42">
                  <c:v>0.008684646958286572</c:v>
                </c:pt>
                <c:pt idx="43">
                  <c:v>0.01042641679290066</c:v>
                </c:pt>
                <c:pt idx="44">
                  <c:v>0.012625303126592708</c:v>
                </c:pt>
                <c:pt idx="45">
                  <c:v>0.015373076417556487</c:v>
                </c:pt>
                <c:pt idx="46">
                  <c:v>0.018707585983969637</c:v>
                </c:pt>
                <c:pt idx="47">
                  <c:v>0.022503185399372454</c:v>
                </c:pt>
                <c:pt idx="48">
                  <c:v>0.026304524826487336</c:v>
                </c:pt>
                <c:pt idx="49">
                  <c:v>0.0292359869236527</c:v>
                </c:pt>
                <c:pt idx="50">
                  <c:v>0.030286108882952478</c:v>
                </c:pt>
                <c:pt idx="51">
                  <c:v>0.029007202323524155</c:v>
                </c:pt>
                <c:pt idx="52">
                  <c:v>0.025915059195111136</c:v>
                </c:pt>
                <c:pt idx="53">
                  <c:v>0.02203876631144745</c:v>
                </c:pt>
                <c:pt idx="54">
                  <c:v>0.01823116525978572</c:v>
                </c:pt>
                <c:pt idx="55">
                  <c:v>0.014917977170997814</c:v>
                </c:pt>
                <c:pt idx="56">
                  <c:v>0.01220451574795355</c:v>
                </c:pt>
                <c:pt idx="57">
                  <c:v>0.01004235920133998</c:v>
                </c:pt>
                <c:pt idx="58">
                  <c:v>0.008335192033518233</c:v>
                </c:pt>
                <c:pt idx="59">
                  <c:v>0.006986257781843917</c:v>
                </c:pt>
                <c:pt idx="60">
                  <c:v>0.005914042698929458</c:v>
                </c:pt>
                <c:pt idx="61">
                  <c:v>0.005054533220636153</c:v>
                </c:pt>
                <c:pt idx="62">
                  <c:v>0.004358936368063491</c:v>
                </c:pt>
                <c:pt idx="63">
                  <c:v>0.0037904631790864306</c:v>
                </c:pt>
                <c:pt idx="64">
                  <c:v>0.003321407274483768</c:v>
                </c:pt>
                <c:pt idx="65">
                  <c:v>0.00293081798063566</c:v>
                </c:pt>
                <c:pt idx="66">
                  <c:v>0.002602744848258138</c:v>
                </c:pt>
                <c:pt idx="67">
                  <c:v>0.002324944106921433</c:v>
                </c:pt>
                <c:pt idx="68">
                  <c:v>0.002087933863977006</c:v>
                </c:pt>
                <c:pt idx="69">
                  <c:v>0.001884304707940657</c:v>
                </c:pt>
                <c:pt idx="70">
                  <c:v>0.0017082149813099962</c:v>
                </c:pt>
                <c:pt idx="71">
                  <c:v>0.001555019100779972</c:v>
                </c:pt>
                <c:pt idx="72">
                  <c:v>0.0014209918825731276</c:v>
                </c:pt>
                <c:pt idx="73">
                  <c:v>0.0013031224572391399</c:v>
                </c:pt>
                <c:pt idx="74">
                  <c:v>0.0011989589414032062</c:v>
                </c:pt>
                <c:pt idx="75">
                  <c:v>0.0011064903972707494</c:v>
                </c:pt>
                <c:pt idx="76">
                  <c:v>0.0010240563960110726</c:v>
                </c:pt>
                <c:pt idx="77">
                  <c:v>0.0009502771776786656</c:v>
                </c:pt>
                <c:pt idx="78">
                  <c:v>0.0008839993008918396</c:v>
                </c:pt>
                <c:pt idx="79">
                  <c:v>0.000824253032716721</c:v>
                </c:pt>
                <c:pt idx="80">
                  <c:v>0.0007702187047698409</c:v>
                </c:pt>
                <c:pt idx="81">
                  <c:v>0.0007211999677075399</c:v>
                </c:pt>
                <c:pt idx="82">
                  <c:v>0.0006766023911244378</c:v>
                </c:pt>
                <c:pt idx="83">
                  <c:v>0.0006359162340124272</c:v>
                </c:pt>
                <c:pt idx="84">
                  <c:v>0.0005987024906691612</c:v>
                </c:pt>
                <c:pt idx="85">
                  <c:v>0.0005645815253795325</c:v>
                </c:pt>
                <c:pt idx="86">
                  <c:v>0.0005332237655903591</c:v>
                </c:pt>
                <c:pt idx="87">
                  <c:v>0.0005043420414517233</c:v>
                </c:pt>
                <c:pt idx="88">
                  <c:v>0.0004776852494516093</c:v>
                </c:pt>
                <c:pt idx="89">
                  <c:v>0.00045303308664064674</c:v>
                </c:pt>
                <c:pt idx="90">
                  <c:v>0.00043019165490388277</c:v>
                </c:pt>
                <c:pt idx="91">
                  <c:v>0.00040898977576521624</c:v>
                </c:pt>
                <c:pt idx="92">
                  <c:v>0.00038927588817857503</c:v>
                </c:pt>
                <c:pt idx="93">
                  <c:v>0.000370915426807165</c:v>
                </c:pt>
                <c:pt idx="94">
                  <c:v>0.0003537885980215458</c:v>
                </c:pt>
                <c:pt idx="95">
                  <c:v>0.00033778848646793164</c:v>
                </c:pt>
                <c:pt idx="96">
                  <c:v>0.0003228194374869773</c:v>
                </c:pt>
                <c:pt idx="97">
                  <c:v>0.0003087956705997851</c:v>
                </c:pt>
                <c:pt idx="98">
                  <c:v>0.00029564008725829354</c:v>
                </c:pt>
                <c:pt idx="99">
                  <c:v>0.0002832832424950388</c:v>
                </c:pt>
                <c:pt idx="100">
                  <c:v>0.00027166245532288095</c:v>
                </c:pt>
              </c:numCache>
            </c:numRef>
          </c:val>
          <c:smooth val="0"/>
        </c:ser>
        <c:ser>
          <c:idx val="4"/>
          <c:order val="4"/>
          <c:tx>
            <c:v>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Data'!$AZ$4:$AZ$104</c:f>
              <c:numCache>
                <c:ptCount val="101"/>
                <c:pt idx="0">
                  <c:v>0.00033450637262129687</c:v>
                </c:pt>
                <c:pt idx="1">
                  <c:v>0.0003475115049025968</c:v>
                </c:pt>
                <c:pt idx="2">
                  <c:v>0.00036132045512596663</c:v>
                </c:pt>
                <c:pt idx="3">
                  <c:v>0.00037600130110602726</c:v>
                </c:pt>
                <c:pt idx="4">
                  <c:v>0.0003916294970916686</c:v>
                </c:pt>
                <c:pt idx="5">
                  <c:v>0.0004082888541549451</c:v>
                </c:pt>
                <c:pt idx="6">
                  <c:v>0.00042607267591895763</c:v>
                </c:pt>
                <c:pt idx="7">
                  <c:v>0.00044508507836851335</c:v>
                </c:pt>
                <c:pt idx="8">
                  <c:v>0.00046544252860281185</c:v>
                </c:pt>
                <c:pt idx="9">
                  <c:v>0.00048727564498270463</c:v>
                </c:pt>
                <c:pt idx="10">
                  <c:v>0.0005107313105980651</c:v>
                </c:pt>
                <c:pt idx="11">
                  <c:v>0.0005359751638570607</c:v>
                </c:pt>
                <c:pt idx="12">
                  <c:v>0.0005631945449651603</c:v>
                </c:pt>
                <c:pt idx="13">
                  <c:v>0.0005926019960230693</c:v>
                </c:pt>
                <c:pt idx="14">
                  <c:v>0.0006244394366315824</c:v>
                </c:pt>
                <c:pt idx="15">
                  <c:v>0.0006589831678541921</c:v>
                </c:pt>
                <c:pt idx="16">
                  <c:v>0.0006965498973172925</c:v>
                </c:pt>
                <c:pt idx="17">
                  <c:v>0.0007375040300544348</c:v>
                </c:pt>
                <c:pt idx="18">
                  <c:v>0.0007822665374298612</c:v>
                </c:pt>
                <c:pt idx="19">
                  <c:v>0.0008313258056232293</c:v>
                </c:pt>
                <c:pt idx="20">
                  <c:v>0.0008852509833826089</c:v>
                </c:pt>
                <c:pt idx="21">
                  <c:v>0.0009447085067923868</c:v>
                </c:pt>
                <c:pt idx="22">
                  <c:v>0.0010104826918430618</c:v>
                </c:pt>
                <c:pt idx="23">
                  <c:v>0.0010835015753257807</c:v>
                </c:pt>
                <c:pt idx="24">
                  <c:v>0.0011648695823231314</c:v>
                </c:pt>
                <c:pt idx="25">
                  <c:v>0.0012559091500329211</c:v>
                </c:pt>
                <c:pt idx="26">
                  <c:v>0.0013582142103201224</c:v>
                </c:pt>
                <c:pt idx="27">
                  <c:v>0.0014737195280872877</c:v>
                </c:pt>
                <c:pt idx="28">
                  <c:v>0.0016047914619488344</c:v>
                </c:pt>
                <c:pt idx="29">
                  <c:v>0.0017543479920619988</c:v>
                </c:pt>
                <c:pt idx="30">
                  <c:v>0.0019260192119955808</c:v>
                </c:pt>
                <c:pt idx="31">
                  <c:v>0.0021243644835248023</c:v>
                </c:pt>
                <c:pt idx="32">
                  <c:v>0.0023551700304648687</c:v>
                </c:pt>
                <c:pt idx="33">
                  <c:v>0.002625862410121095</c:v>
                </c:pt>
                <c:pt idx="34">
                  <c:v>0.002946091555227673</c:v>
                </c:pt>
                <c:pt idx="35">
                  <c:v>0.0033285661585162377</c:v>
                </c:pt>
                <c:pt idx="36">
                  <c:v>0.0037902713478229814</c:v>
                </c:pt>
                <c:pt idx="37">
                  <c:v>0.004354276562307837</c:v>
                </c:pt>
                <c:pt idx="38">
                  <c:v>0.005052472727631911</c:v>
                </c:pt>
                <c:pt idx="39">
                  <c:v>0.005929802183057442</c:v>
                </c:pt>
                <c:pt idx="40">
                  <c:v>0.007050932977698241</c:v>
                </c:pt>
                <c:pt idx="41">
                  <c:v>0.008511001446574448</c:v>
                </c:pt>
                <c:pt idx="42">
                  <c:v>0.01045318424165426</c:v>
                </c:pt>
                <c:pt idx="43">
                  <c:v>0.013097619268230576</c:v>
                </c:pt>
                <c:pt idx="44">
                  <c:v>0.01678809793382324</c:v>
                </c:pt>
                <c:pt idx="45">
                  <c:v>0.022060892438855704</c:v>
                </c:pt>
                <c:pt idx="46">
                  <c:v>0.02971354424909647</c:v>
                </c:pt>
                <c:pt idx="47">
                  <c:v>0.0407189858830541</c:v>
                </c:pt>
                <c:pt idx="48">
                  <c:v>0.05538169519006276</c:v>
                </c:pt>
                <c:pt idx="49">
                  <c:v>0.07059996282108723</c:v>
                </c:pt>
                <c:pt idx="50">
                  <c:v>0.07753243874035833</c:v>
                </c:pt>
                <c:pt idx="51">
                  <c:v>0.07006273827087275</c:v>
                </c:pt>
                <c:pt idx="52">
                  <c:v>0.054628383655542616</c:v>
                </c:pt>
                <c:pt idx="53">
                  <c:v>0.03998160214932894</c:v>
                </c:pt>
                <c:pt idx="54">
                  <c:v>0.029063942249933243</c:v>
                </c:pt>
                <c:pt idx="55">
                  <c:v>0.02150182804946085</c:v>
                </c:pt>
                <c:pt idx="56">
                  <c:v>0.016305268204582002</c:v>
                </c:pt>
                <c:pt idx="57">
                  <c:v>0.012675950108880622</c:v>
                </c:pt>
                <c:pt idx="58">
                  <c:v>0.010080360274379368</c:v>
                </c:pt>
                <c:pt idx="59">
                  <c:v>0.00817756722229753</c:v>
                </c:pt>
                <c:pt idx="60">
                  <c:v>0.006749707512482397</c:v>
                </c:pt>
                <c:pt idx="61">
                  <c:v>0.005655295359194064</c:v>
                </c:pt>
                <c:pt idx="62">
                  <c:v>0.004800432907263957</c:v>
                </c:pt>
                <c:pt idx="63">
                  <c:v>0.004121362855362336</c:v>
                </c:pt>
                <c:pt idx="64">
                  <c:v>0.0035738201835927674</c:v>
                </c:pt>
                <c:pt idx="65">
                  <c:v>0.0031264247043891135</c:v>
                </c:pt>
                <c:pt idx="66">
                  <c:v>0.002756497680289833</c:v>
                </c:pt>
                <c:pt idx="67">
                  <c:v>0.0024473570718540408</c:v>
                </c:pt>
                <c:pt idx="68">
                  <c:v>0.002186532436889632</c:v>
                </c:pt>
                <c:pt idx="69">
                  <c:v>0.0019645634436316175</c:v>
                </c:pt>
                <c:pt idx="70">
                  <c:v>0.0017741761442543814</c:v>
                </c:pt>
                <c:pt idx="71">
                  <c:v>0.0016097084415243339</c:v>
                </c:pt>
                <c:pt idx="72">
                  <c:v>0.0014667029091191609</c:v>
                </c:pt>
                <c:pt idx="73">
                  <c:v>0.0013416139090629252</c:v>
                </c:pt>
                <c:pt idx="74">
                  <c:v>0.0012315940069174344</c:v>
                </c:pt>
                <c:pt idx="75">
                  <c:v>0.0011343362155282902</c:v>
                </c:pt>
                <c:pt idx="76">
                  <c:v>0.001047956085556979</c:v>
                </c:pt>
                <c:pt idx="77">
                  <c:v>0.0009709026013823739</c:v>
                </c:pt>
                <c:pt idx="78">
                  <c:v>0.0009018901501413986</c:v>
                </c:pt>
                <c:pt idx="79">
                  <c:v>0.0008398460799252993</c:v>
                </c:pt>
                <c:pt idx="80">
                  <c:v>0.0007838699111224347</c:v>
                </c:pt>
                <c:pt idx="81">
                  <c:v>0.000733201344192301</c:v>
                </c:pt>
                <c:pt idx="82">
                  <c:v>0.0006871949686226016</c:v>
                </c:pt>
                <c:pt idx="83">
                  <c:v>0.0006453001210728278</c:v>
                </c:pt>
                <c:pt idx="84">
                  <c:v>0.0006070447323698437</c:v>
                </c:pt>
                <c:pt idx="85">
                  <c:v>0.0005720222882059796</c:v>
                </c:pt>
                <c:pt idx="86">
                  <c:v>0.0005398812379977807</c:v>
                </c:pt>
                <c:pt idx="87">
                  <c:v>0.0005103163417930266</c:v>
                </c:pt>
                <c:pt idx="88">
                  <c:v>0.0004830615613385811</c:v>
                </c:pt>
                <c:pt idx="89">
                  <c:v>0.00045788418902407806</c:v>
                </c:pt>
                <c:pt idx="90">
                  <c:v>0.0004345799749447322</c:v>
                </c:pt>
                <c:pt idx="91">
                  <c:v>0.00041296906321358666</c:v>
                </c:pt>
                <c:pt idx="92">
                  <c:v>0.000392892587842545</c:v>
                </c:pt>
                <c:pt idx="93">
                  <c:v>0.0003742098088880051</c:v>
                </c:pt>
                <c:pt idx="94">
                  <c:v>0.0003567956932484326</c:v>
                </c:pt>
                <c:pt idx="95">
                  <c:v>0.00034053886308811805</c:v>
                </c:pt>
                <c:pt idx="96">
                  <c:v>0.0003253398495257704</c:v>
                </c:pt>
                <c:pt idx="97">
                  <c:v>0.0003111096008586748</c:v>
                </c:pt>
                <c:pt idx="98">
                  <c:v>0.00029776820386747944</c:v>
                </c:pt>
                <c:pt idx="99">
                  <c:v>0.0002852437841776777</c:v>
                </c:pt>
                <c:pt idx="100">
                  <c:v>0.0002734715576360489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Natural Frequency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7471"/>
        <c:crosses val="max"/>
        <c:auto val="1"/>
        <c:lblOffset val="100"/>
        <c:tickLblSkip val="10"/>
        <c:tickMarkSkip val="10"/>
        <c:noMultiLvlLbl val="0"/>
      </c:catAx>
      <c:valAx>
        <c:axId val="181974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Heating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5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500x10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Data'!$G$4:$G$104</c:f>
              <c:numCache>
                <c:ptCount val="101"/>
                <c:pt idx="0">
                  <c:v>450000</c:v>
                </c:pt>
                <c:pt idx="1">
                  <c:v>451000</c:v>
                </c:pt>
                <c:pt idx="2">
                  <c:v>452000</c:v>
                </c:pt>
                <c:pt idx="3">
                  <c:v>453000</c:v>
                </c:pt>
                <c:pt idx="4">
                  <c:v>454000</c:v>
                </c:pt>
                <c:pt idx="5">
                  <c:v>455000</c:v>
                </c:pt>
                <c:pt idx="6">
                  <c:v>456000</c:v>
                </c:pt>
                <c:pt idx="7">
                  <c:v>457000</c:v>
                </c:pt>
                <c:pt idx="8">
                  <c:v>458000</c:v>
                </c:pt>
                <c:pt idx="9">
                  <c:v>459000</c:v>
                </c:pt>
                <c:pt idx="10">
                  <c:v>460000</c:v>
                </c:pt>
                <c:pt idx="11">
                  <c:v>461000</c:v>
                </c:pt>
                <c:pt idx="12">
                  <c:v>462000</c:v>
                </c:pt>
                <c:pt idx="13">
                  <c:v>463000</c:v>
                </c:pt>
                <c:pt idx="14">
                  <c:v>464000</c:v>
                </c:pt>
                <c:pt idx="15">
                  <c:v>465000</c:v>
                </c:pt>
                <c:pt idx="16">
                  <c:v>466000</c:v>
                </c:pt>
                <c:pt idx="17">
                  <c:v>467000</c:v>
                </c:pt>
                <c:pt idx="18">
                  <c:v>468000</c:v>
                </c:pt>
                <c:pt idx="19">
                  <c:v>469000</c:v>
                </c:pt>
                <c:pt idx="20">
                  <c:v>470000</c:v>
                </c:pt>
                <c:pt idx="21">
                  <c:v>471000</c:v>
                </c:pt>
                <c:pt idx="22">
                  <c:v>472000</c:v>
                </c:pt>
                <c:pt idx="23">
                  <c:v>473000</c:v>
                </c:pt>
                <c:pt idx="24">
                  <c:v>474000</c:v>
                </c:pt>
                <c:pt idx="25">
                  <c:v>475000</c:v>
                </c:pt>
                <c:pt idx="26">
                  <c:v>476000</c:v>
                </c:pt>
                <c:pt idx="27">
                  <c:v>477000</c:v>
                </c:pt>
                <c:pt idx="28">
                  <c:v>478000</c:v>
                </c:pt>
                <c:pt idx="29">
                  <c:v>479000</c:v>
                </c:pt>
                <c:pt idx="30">
                  <c:v>480000</c:v>
                </c:pt>
                <c:pt idx="31">
                  <c:v>481000</c:v>
                </c:pt>
                <c:pt idx="32">
                  <c:v>482000</c:v>
                </c:pt>
                <c:pt idx="33">
                  <c:v>483000</c:v>
                </c:pt>
                <c:pt idx="34">
                  <c:v>484000</c:v>
                </c:pt>
                <c:pt idx="35">
                  <c:v>485000</c:v>
                </c:pt>
                <c:pt idx="36">
                  <c:v>486000</c:v>
                </c:pt>
                <c:pt idx="37">
                  <c:v>487000</c:v>
                </c:pt>
                <c:pt idx="38">
                  <c:v>488000</c:v>
                </c:pt>
                <c:pt idx="39">
                  <c:v>489000</c:v>
                </c:pt>
                <c:pt idx="40">
                  <c:v>490000</c:v>
                </c:pt>
                <c:pt idx="41">
                  <c:v>491000</c:v>
                </c:pt>
                <c:pt idx="42">
                  <c:v>492000</c:v>
                </c:pt>
                <c:pt idx="43">
                  <c:v>493000</c:v>
                </c:pt>
                <c:pt idx="44">
                  <c:v>494000</c:v>
                </c:pt>
                <c:pt idx="45">
                  <c:v>495000</c:v>
                </c:pt>
                <c:pt idx="46">
                  <c:v>496000</c:v>
                </c:pt>
                <c:pt idx="47">
                  <c:v>497000</c:v>
                </c:pt>
                <c:pt idx="48">
                  <c:v>498000</c:v>
                </c:pt>
                <c:pt idx="49">
                  <c:v>499000</c:v>
                </c:pt>
                <c:pt idx="50">
                  <c:v>500000</c:v>
                </c:pt>
                <c:pt idx="51">
                  <c:v>501000</c:v>
                </c:pt>
                <c:pt idx="52">
                  <c:v>502000</c:v>
                </c:pt>
                <c:pt idx="53">
                  <c:v>503000</c:v>
                </c:pt>
                <c:pt idx="54">
                  <c:v>504000</c:v>
                </c:pt>
                <c:pt idx="55">
                  <c:v>505000</c:v>
                </c:pt>
                <c:pt idx="56">
                  <c:v>506000</c:v>
                </c:pt>
                <c:pt idx="57">
                  <c:v>507000</c:v>
                </c:pt>
                <c:pt idx="58">
                  <c:v>508000</c:v>
                </c:pt>
                <c:pt idx="59">
                  <c:v>509000</c:v>
                </c:pt>
                <c:pt idx="60">
                  <c:v>510000</c:v>
                </c:pt>
                <c:pt idx="61">
                  <c:v>511000</c:v>
                </c:pt>
                <c:pt idx="62">
                  <c:v>512000</c:v>
                </c:pt>
                <c:pt idx="63">
                  <c:v>513000</c:v>
                </c:pt>
                <c:pt idx="64">
                  <c:v>514000</c:v>
                </c:pt>
                <c:pt idx="65">
                  <c:v>515000</c:v>
                </c:pt>
                <c:pt idx="66">
                  <c:v>516000</c:v>
                </c:pt>
                <c:pt idx="67">
                  <c:v>517000</c:v>
                </c:pt>
                <c:pt idx="68">
                  <c:v>518000</c:v>
                </c:pt>
                <c:pt idx="69">
                  <c:v>519000</c:v>
                </c:pt>
                <c:pt idx="70">
                  <c:v>520000</c:v>
                </c:pt>
                <c:pt idx="71">
                  <c:v>521000</c:v>
                </c:pt>
                <c:pt idx="72">
                  <c:v>522000</c:v>
                </c:pt>
                <c:pt idx="73">
                  <c:v>523000</c:v>
                </c:pt>
                <c:pt idx="74">
                  <c:v>524000</c:v>
                </c:pt>
                <c:pt idx="75">
                  <c:v>525000</c:v>
                </c:pt>
                <c:pt idx="76">
                  <c:v>526000</c:v>
                </c:pt>
                <c:pt idx="77">
                  <c:v>527000</c:v>
                </c:pt>
                <c:pt idx="78">
                  <c:v>528000</c:v>
                </c:pt>
                <c:pt idx="79">
                  <c:v>529000</c:v>
                </c:pt>
                <c:pt idx="80">
                  <c:v>530000</c:v>
                </c:pt>
                <c:pt idx="81">
                  <c:v>531000</c:v>
                </c:pt>
                <c:pt idx="82">
                  <c:v>532000</c:v>
                </c:pt>
                <c:pt idx="83">
                  <c:v>533000</c:v>
                </c:pt>
                <c:pt idx="84">
                  <c:v>534000</c:v>
                </c:pt>
                <c:pt idx="85">
                  <c:v>535000</c:v>
                </c:pt>
                <c:pt idx="86">
                  <c:v>536000</c:v>
                </c:pt>
                <c:pt idx="87">
                  <c:v>537000</c:v>
                </c:pt>
                <c:pt idx="88">
                  <c:v>538000</c:v>
                </c:pt>
                <c:pt idx="89">
                  <c:v>539000</c:v>
                </c:pt>
                <c:pt idx="90">
                  <c:v>540000</c:v>
                </c:pt>
                <c:pt idx="91">
                  <c:v>541000</c:v>
                </c:pt>
                <c:pt idx="92">
                  <c:v>542000</c:v>
                </c:pt>
                <c:pt idx="93">
                  <c:v>543000</c:v>
                </c:pt>
                <c:pt idx="94">
                  <c:v>544000</c:v>
                </c:pt>
                <c:pt idx="95">
                  <c:v>545000</c:v>
                </c:pt>
                <c:pt idx="96">
                  <c:v>546000</c:v>
                </c:pt>
                <c:pt idx="97">
                  <c:v>547000</c:v>
                </c:pt>
                <c:pt idx="98">
                  <c:v>548000</c:v>
                </c:pt>
                <c:pt idx="99">
                  <c:v>549000</c:v>
                </c:pt>
                <c:pt idx="100">
                  <c:v>550000</c:v>
                </c:pt>
              </c:numCache>
            </c:numRef>
          </c:cat>
          <c:val>
            <c:numRef>
              <c:f>'Frequency Data'!$O$4:$O$104</c:f>
              <c:numCache>
                <c:ptCount val="101"/>
                <c:pt idx="0">
                  <c:v>0.0016691896129011903</c:v>
                </c:pt>
                <c:pt idx="1">
                  <c:v>0.0017379507968609668</c:v>
                </c:pt>
                <c:pt idx="2">
                  <c:v>0.0018110302134003186</c:v>
                </c:pt>
                <c:pt idx="3">
                  <c:v>0.0018887966632661075</c:v>
                </c:pt>
                <c:pt idx="4">
                  <c:v>0.00197165911246914</c:v>
                </c:pt>
                <c:pt idx="5">
                  <c:v>0.0020600720491509086</c:v>
                </c:pt>
                <c:pt idx="6">
                  <c:v>0.002154541691381398</c:v>
                </c:pt>
                <c:pt idx="7">
                  <c:v>0.0022556332036510482</c:v>
                </c:pt>
                <c:pt idx="8">
                  <c:v>0.0023639791134376685</c:v>
                </c:pt>
                <c:pt idx="9">
                  <c:v>0.0024802891609814076</c:v>
                </c:pt>
                <c:pt idx="10">
                  <c:v>0.0026053618675018647</c:v>
                </c:pt>
                <c:pt idx="11">
                  <c:v>0.0027400981724270317</c:v>
                </c:pt>
                <c:pt idx="12">
                  <c:v>0.0028855175725584874</c:v>
                </c:pt>
                <c:pt idx="13">
                  <c:v>0.0030427773004643643</c:v>
                </c:pt>
                <c:pt idx="14">
                  <c:v>0.003213195212401227</c:v>
                </c:pt>
                <c:pt idx="15">
                  <c:v>0.003398277226581052</c:v>
                </c:pt>
                <c:pt idx="16">
                  <c:v>0.003599750372550605</c:v>
                </c:pt>
                <c:pt idx="17">
                  <c:v>0.0038196027980169135</c:v>
                </c:pt>
                <c:pt idx="18">
                  <c:v>0.00406013245274186</c:v>
                </c:pt>
                <c:pt idx="19">
                  <c:v>0.004324006660599103</c:v>
                </c:pt>
                <c:pt idx="20">
                  <c:v>0.004614335442849746</c:v>
                </c:pt>
                <c:pt idx="21">
                  <c:v>0.004934762327463044</c:v>
                </c:pt>
                <c:pt idx="22">
                  <c:v>0.005289577554809395</c:v>
                </c:pt>
                <c:pt idx="23">
                  <c:v>0.005683860189207683</c:v>
                </c:pt>
                <c:pt idx="24">
                  <c:v>0.006123657841780855</c:v>
                </c:pt>
                <c:pt idx="25">
                  <c:v>0.006616215755644339</c:v>
                </c:pt>
                <c:pt idx="26">
                  <c:v>0.007170271272938762</c:v>
                </c:pt>
                <c:pt idx="27">
                  <c:v>0.007796435752712701</c:v>
                </c:pt>
                <c:pt idx="28">
                  <c:v>0.008507694684310426</c:v>
                </c:pt>
                <c:pt idx="29">
                  <c:v>0.009320069340098104</c:v>
                </c:pt>
                <c:pt idx="30">
                  <c:v>0.010253501854396125</c:v>
                </c:pt>
                <c:pt idx="31">
                  <c:v>0.011333053296312975</c:v>
                </c:pt>
                <c:pt idx="32">
                  <c:v>0.012590546252532085</c:v>
                </c:pt>
                <c:pt idx="33">
                  <c:v>0.01406684802762433</c:v>
                </c:pt>
                <c:pt idx="34">
                  <c:v>0.015815091714211773</c:v>
                </c:pt>
                <c:pt idx="35">
                  <c:v>0.01790529358762045</c:v>
                </c:pt>
                <c:pt idx="36">
                  <c:v>0.020431086939755382</c:v>
                </c:pt>
                <c:pt idx="37">
                  <c:v>0.023519725144700035</c:v>
                </c:pt>
                <c:pt idx="38">
                  <c:v>0.027347235314944263</c:v>
                </c:pt>
                <c:pt idx="39">
                  <c:v>0.032161850923659724</c:v>
                </c:pt>
                <c:pt idx="40">
                  <c:v>0.038321011522982625</c:v>
                </c:pt>
                <c:pt idx="41">
                  <c:v>0.046350963660351574</c:v>
                </c:pt>
                <c:pt idx="42">
                  <c:v>0.05704434775766565</c:v>
                </c:pt>
                <c:pt idx="43">
                  <c:v>0.07162101603946713</c:v>
                </c:pt>
                <c:pt idx="44">
                  <c:v>0.09198815565141578</c:v>
                </c:pt>
                <c:pt idx="45">
                  <c:v>0.12112505930358758</c:v>
                </c:pt>
                <c:pt idx="46">
                  <c:v>0.1634722745392</c:v>
                </c:pt>
                <c:pt idx="47">
                  <c:v>0.22447270710458841</c:v>
                </c:pt>
                <c:pt idx="48">
                  <c:v>0.30592009647281265</c:v>
                </c:pt>
                <c:pt idx="49">
                  <c:v>0.39076858482343513</c:v>
                </c:pt>
                <c:pt idx="50">
                  <c:v>0.43000179083460077</c:v>
                </c:pt>
                <c:pt idx="51">
                  <c:v>0.38935326968888856</c:v>
                </c:pt>
                <c:pt idx="52">
                  <c:v>0.3041888047801724</c:v>
                </c:pt>
                <c:pt idx="53">
                  <c:v>0.22307530171937257</c:v>
                </c:pt>
                <c:pt idx="54">
                  <c:v>0.16248396509214844</c:v>
                </c:pt>
                <c:pt idx="55">
                  <c:v>0.12044654301916229</c:v>
                </c:pt>
                <c:pt idx="56">
                  <c:v>0.09151834441842673</c:v>
                </c:pt>
                <c:pt idx="57">
                  <c:v>0.0712886308166237</c:v>
                </c:pt>
                <c:pt idx="58">
                  <c:v>0.0568033107425307</c:v>
                </c:pt>
                <c:pt idx="59">
                  <c:v>0.046171912599998886</c:v>
                </c:pt>
                <c:pt idx="60">
                  <c:v>0.038185031621470474</c:v>
                </c:pt>
                <c:pt idx="61">
                  <c:v>0.03205651226087503</c:v>
                </c:pt>
                <c:pt idx="62">
                  <c:v>0.027264182720253705</c:v>
                </c:pt>
                <c:pt idx="63">
                  <c:v>0.02345321394121493</c:v>
                </c:pt>
                <c:pt idx="64">
                  <c:v>0.02037708142950844</c:v>
                </c:pt>
                <c:pt idx="65">
                  <c:v>0.01786090140192932</c:v>
                </c:pt>
                <c:pt idx="66">
                  <c:v>0.01577820146496563</c:v>
                </c:pt>
                <c:pt idx="67">
                  <c:v>0.014035892312909429</c:v>
                </c:pt>
                <c:pt idx="68">
                  <c:v>0.012564343510437915</c:v>
                </c:pt>
                <c:pt idx="69">
                  <c:v>0.011310700254210736</c:v>
                </c:pt>
                <c:pt idx="70">
                  <c:v>0.010234299077653282</c:v>
                </c:pt>
                <c:pt idx="71">
                  <c:v>0.00930346883566743</c:v>
                </c:pt>
                <c:pt idx="72">
                  <c:v>0.008493262456238703</c:v>
                </c:pt>
                <c:pt idx="73">
                  <c:v>0.007783824659645503</c:v>
                </c:pt>
                <c:pt idx="74">
                  <c:v>0.007159201091959908</c:v>
                </c:pt>
                <c:pt idx="75">
                  <c:v>0.006606458358654288</c:v>
                </c:pt>
                <c:pt idx="76">
                  <c:v>0.006115026047045075</c:v>
                </c:pt>
                <c:pt idx="77">
                  <c:v>0.005676199287491033</c:v>
                </c:pt>
                <c:pt idx="78">
                  <c:v>0.0052827588044098185</c:v>
                </c:pt>
                <c:pt idx="79">
                  <c:v>0.004928677914308825</c:v>
                </c:pt>
                <c:pt idx="80">
                  <c:v>0.004608894541779867</c:v>
                </c:pt>
                <c:pt idx="81">
                  <c:v>0.004319132332173751</c:v>
                </c:pt>
                <c:pt idx="82">
                  <c:v>0.00405575917966229</c:v>
                </c:pt>
                <c:pt idx="83">
                  <c:v>0.0038156745152759033</c:v>
                </c:pt>
                <c:pt idx="84">
                  <c:v>0.0035962188817113398</c:v>
                </c:pt>
                <c:pt idx="85">
                  <c:v>0.0033951009111363797</c:v>
                </c:pt>
                <c:pt idx="86">
                  <c:v>0.0032103379907778046</c:v>
                </c:pt>
                <c:pt idx="87">
                  <c:v>0.003040207767847979</c:v>
                </c:pt>
                <c:pt idx="88">
                  <c:v>0.0028832082936916725</c:v>
                </c:pt>
                <c:pt idx="89">
                  <c:v>0.002738025095837041</c:v>
                </c:pt>
                <c:pt idx="90">
                  <c:v>0.002603503837951019</c:v>
                </c:pt>
                <c:pt idx="91">
                  <c:v>0.0024786275117951277</c:v>
                </c:pt>
                <c:pt idx="92">
                  <c:v>0.0023624973241245196</c:v>
                </c:pt>
                <c:pt idx="93">
                  <c:v>0.002254316611152944</c:v>
                </c:pt>
                <c:pt idx="94">
                  <c:v>0.0021533772455801037</c:v>
                </c:pt>
                <c:pt idx="95">
                  <c:v>0.0020590481050576804</c:v>
                </c:pt>
                <c:pt idx="96">
                  <c:v>0.0019707652529493695</c:v>
                </c:pt>
                <c:pt idx="97">
                  <c:v>0.0018880235472845154</c:v>
                </c:pt>
                <c:pt idx="98">
                  <c:v>0.0018103694456786156</c:v>
                </c:pt>
                <c:pt idx="99">
                  <c:v>0.001737394815568171</c:v>
                </c:pt>
                <c:pt idx="100">
                  <c:v>0.0016687315925844424</c:v>
                </c:pt>
              </c:numCache>
            </c:numRef>
          </c:val>
          <c:smooth val="0"/>
        </c:ser>
        <c:marker val="1"/>
        <c:axId val="3689270"/>
        <c:axId val="33203431"/>
      </c:lineChart>
      <c:catAx>
        <c:axId val="36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Natural Frequency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tickLblSkip val="10"/>
        <c:tickMarkSkip val="5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Heating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1x10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Data'!$H$4:$H$104</c:f>
              <c:numCache>
                <c:ptCount val="101"/>
                <c:pt idx="0">
                  <c:v>900000</c:v>
                </c:pt>
                <c:pt idx="1">
                  <c:v>902000</c:v>
                </c:pt>
                <c:pt idx="2">
                  <c:v>904000</c:v>
                </c:pt>
                <c:pt idx="3">
                  <c:v>906000</c:v>
                </c:pt>
                <c:pt idx="4">
                  <c:v>908000</c:v>
                </c:pt>
                <c:pt idx="5">
                  <c:v>910000</c:v>
                </c:pt>
                <c:pt idx="6">
                  <c:v>912000</c:v>
                </c:pt>
                <c:pt idx="7">
                  <c:v>914000</c:v>
                </c:pt>
                <c:pt idx="8">
                  <c:v>916000</c:v>
                </c:pt>
                <c:pt idx="9">
                  <c:v>918000</c:v>
                </c:pt>
                <c:pt idx="10">
                  <c:v>920000</c:v>
                </c:pt>
                <c:pt idx="11">
                  <c:v>922000</c:v>
                </c:pt>
                <c:pt idx="12">
                  <c:v>924000</c:v>
                </c:pt>
                <c:pt idx="13">
                  <c:v>926000</c:v>
                </c:pt>
                <c:pt idx="14">
                  <c:v>928000</c:v>
                </c:pt>
                <c:pt idx="15">
                  <c:v>930000</c:v>
                </c:pt>
                <c:pt idx="16">
                  <c:v>932000</c:v>
                </c:pt>
                <c:pt idx="17">
                  <c:v>934000</c:v>
                </c:pt>
                <c:pt idx="18">
                  <c:v>936000</c:v>
                </c:pt>
                <c:pt idx="19">
                  <c:v>938000</c:v>
                </c:pt>
                <c:pt idx="20">
                  <c:v>940000</c:v>
                </c:pt>
                <c:pt idx="21">
                  <c:v>942000</c:v>
                </c:pt>
                <c:pt idx="22">
                  <c:v>944000</c:v>
                </c:pt>
                <c:pt idx="23">
                  <c:v>946000</c:v>
                </c:pt>
                <c:pt idx="24">
                  <c:v>948000</c:v>
                </c:pt>
                <c:pt idx="25">
                  <c:v>950000</c:v>
                </c:pt>
                <c:pt idx="26">
                  <c:v>952000</c:v>
                </c:pt>
                <c:pt idx="27">
                  <c:v>954000</c:v>
                </c:pt>
                <c:pt idx="28">
                  <c:v>956000</c:v>
                </c:pt>
                <c:pt idx="29">
                  <c:v>958000</c:v>
                </c:pt>
                <c:pt idx="30">
                  <c:v>960000</c:v>
                </c:pt>
                <c:pt idx="31">
                  <c:v>962000</c:v>
                </c:pt>
                <c:pt idx="32">
                  <c:v>964000</c:v>
                </c:pt>
                <c:pt idx="33">
                  <c:v>966000</c:v>
                </c:pt>
                <c:pt idx="34">
                  <c:v>968000</c:v>
                </c:pt>
                <c:pt idx="35">
                  <c:v>970000</c:v>
                </c:pt>
                <c:pt idx="36">
                  <c:v>972000</c:v>
                </c:pt>
                <c:pt idx="37">
                  <c:v>974000</c:v>
                </c:pt>
                <c:pt idx="38">
                  <c:v>976000</c:v>
                </c:pt>
                <c:pt idx="39">
                  <c:v>978000</c:v>
                </c:pt>
                <c:pt idx="40">
                  <c:v>980000</c:v>
                </c:pt>
                <c:pt idx="41">
                  <c:v>982000</c:v>
                </c:pt>
                <c:pt idx="42">
                  <c:v>984000</c:v>
                </c:pt>
                <c:pt idx="43">
                  <c:v>986000</c:v>
                </c:pt>
                <c:pt idx="44">
                  <c:v>988000</c:v>
                </c:pt>
                <c:pt idx="45">
                  <c:v>990000</c:v>
                </c:pt>
                <c:pt idx="46">
                  <c:v>992000</c:v>
                </c:pt>
                <c:pt idx="47">
                  <c:v>994000</c:v>
                </c:pt>
                <c:pt idx="48">
                  <c:v>996000</c:v>
                </c:pt>
                <c:pt idx="49">
                  <c:v>998000</c:v>
                </c:pt>
                <c:pt idx="50">
                  <c:v>1000000</c:v>
                </c:pt>
                <c:pt idx="51">
                  <c:v>1002000</c:v>
                </c:pt>
                <c:pt idx="52">
                  <c:v>1004000</c:v>
                </c:pt>
                <c:pt idx="53">
                  <c:v>1006000</c:v>
                </c:pt>
                <c:pt idx="54">
                  <c:v>1008000</c:v>
                </c:pt>
                <c:pt idx="55">
                  <c:v>1010000</c:v>
                </c:pt>
                <c:pt idx="56">
                  <c:v>1012000</c:v>
                </c:pt>
                <c:pt idx="57">
                  <c:v>1014000</c:v>
                </c:pt>
                <c:pt idx="58">
                  <c:v>1016000</c:v>
                </c:pt>
                <c:pt idx="59">
                  <c:v>1018000</c:v>
                </c:pt>
                <c:pt idx="60">
                  <c:v>1020000</c:v>
                </c:pt>
                <c:pt idx="61">
                  <c:v>1022000</c:v>
                </c:pt>
                <c:pt idx="62">
                  <c:v>1024000</c:v>
                </c:pt>
                <c:pt idx="63">
                  <c:v>1026000</c:v>
                </c:pt>
                <c:pt idx="64">
                  <c:v>1028000</c:v>
                </c:pt>
                <c:pt idx="65">
                  <c:v>1030000</c:v>
                </c:pt>
                <c:pt idx="66">
                  <c:v>1032000</c:v>
                </c:pt>
                <c:pt idx="67">
                  <c:v>1034000</c:v>
                </c:pt>
                <c:pt idx="68">
                  <c:v>1036000</c:v>
                </c:pt>
                <c:pt idx="69">
                  <c:v>1038000</c:v>
                </c:pt>
                <c:pt idx="70">
                  <c:v>1040000</c:v>
                </c:pt>
                <c:pt idx="71">
                  <c:v>1042000</c:v>
                </c:pt>
                <c:pt idx="72">
                  <c:v>1044000</c:v>
                </c:pt>
                <c:pt idx="73">
                  <c:v>1046000</c:v>
                </c:pt>
                <c:pt idx="74">
                  <c:v>1048000</c:v>
                </c:pt>
                <c:pt idx="75">
                  <c:v>1050000</c:v>
                </c:pt>
                <c:pt idx="76">
                  <c:v>1052000</c:v>
                </c:pt>
                <c:pt idx="77">
                  <c:v>1054000</c:v>
                </c:pt>
                <c:pt idx="78">
                  <c:v>1056000</c:v>
                </c:pt>
                <c:pt idx="79">
                  <c:v>1058000</c:v>
                </c:pt>
                <c:pt idx="80">
                  <c:v>1060000</c:v>
                </c:pt>
                <c:pt idx="81">
                  <c:v>1062000</c:v>
                </c:pt>
                <c:pt idx="82">
                  <c:v>1064000</c:v>
                </c:pt>
                <c:pt idx="83">
                  <c:v>1066000</c:v>
                </c:pt>
                <c:pt idx="84">
                  <c:v>1068000</c:v>
                </c:pt>
                <c:pt idx="85">
                  <c:v>1070000</c:v>
                </c:pt>
                <c:pt idx="86">
                  <c:v>1072000</c:v>
                </c:pt>
                <c:pt idx="87">
                  <c:v>1074000</c:v>
                </c:pt>
                <c:pt idx="88">
                  <c:v>1076000</c:v>
                </c:pt>
                <c:pt idx="89">
                  <c:v>1078000</c:v>
                </c:pt>
                <c:pt idx="90">
                  <c:v>1080000</c:v>
                </c:pt>
                <c:pt idx="91">
                  <c:v>1082000</c:v>
                </c:pt>
                <c:pt idx="92">
                  <c:v>1084000</c:v>
                </c:pt>
                <c:pt idx="93">
                  <c:v>1086000</c:v>
                </c:pt>
                <c:pt idx="94">
                  <c:v>1088000</c:v>
                </c:pt>
                <c:pt idx="95">
                  <c:v>1090000</c:v>
                </c:pt>
                <c:pt idx="96">
                  <c:v>1092000</c:v>
                </c:pt>
                <c:pt idx="97">
                  <c:v>1094000</c:v>
                </c:pt>
                <c:pt idx="98">
                  <c:v>1096000</c:v>
                </c:pt>
                <c:pt idx="99">
                  <c:v>1098000</c:v>
                </c:pt>
                <c:pt idx="100">
                  <c:v>1100000</c:v>
                </c:pt>
              </c:numCache>
            </c:numRef>
          </c:cat>
          <c:val>
            <c:numRef>
              <c:f>'Frequency Data'!$P$4:$P$104</c:f>
              <c:numCache>
                <c:ptCount val="101"/>
                <c:pt idx="0">
                  <c:v>0.0033383792258023805</c:v>
                </c:pt>
                <c:pt idx="1">
                  <c:v>0.0034759015937219336</c:v>
                </c:pt>
                <c:pt idx="2">
                  <c:v>0.0036220604268006372</c:v>
                </c:pt>
                <c:pt idx="3">
                  <c:v>0.003777593326532215</c:v>
                </c:pt>
                <c:pt idx="4">
                  <c:v>0.00394331822493828</c:v>
                </c:pt>
                <c:pt idx="5">
                  <c:v>0.004120144098301817</c:v>
                </c:pt>
                <c:pt idx="6">
                  <c:v>0.004309083382762796</c:v>
                </c:pt>
                <c:pt idx="7">
                  <c:v>0.0045112664073020965</c:v>
                </c:pt>
                <c:pt idx="8">
                  <c:v>0.004727958226875337</c:v>
                </c:pt>
                <c:pt idx="9">
                  <c:v>0.004960578321962815</c:v>
                </c:pt>
                <c:pt idx="10">
                  <c:v>0.005210723735003729</c:v>
                </c:pt>
                <c:pt idx="11">
                  <c:v>0.005480196344854063</c:v>
                </c:pt>
                <c:pt idx="12">
                  <c:v>0.005771035145116975</c:v>
                </c:pt>
                <c:pt idx="13">
                  <c:v>0.006085554600928729</c:v>
                </c:pt>
                <c:pt idx="14">
                  <c:v>0.006426390424802454</c:v>
                </c:pt>
                <c:pt idx="15">
                  <c:v>0.006796554453162104</c:v>
                </c:pt>
                <c:pt idx="16">
                  <c:v>0.00719950074510121</c:v>
                </c:pt>
                <c:pt idx="17">
                  <c:v>0.007639205596033827</c:v>
                </c:pt>
                <c:pt idx="18">
                  <c:v>0.00812026490548372</c:v>
                </c:pt>
                <c:pt idx="19">
                  <c:v>0.008648013321198206</c:v>
                </c:pt>
                <c:pt idx="20">
                  <c:v>0.009228670885699492</c:v>
                </c:pt>
                <c:pt idx="21">
                  <c:v>0.009869524654926088</c:v>
                </c:pt>
                <c:pt idx="22">
                  <c:v>0.01057915510961879</c:v>
                </c:pt>
                <c:pt idx="23">
                  <c:v>0.011367720378415366</c:v>
                </c:pt>
                <c:pt idx="24">
                  <c:v>0.01224731568356171</c:v>
                </c:pt>
                <c:pt idx="25">
                  <c:v>0.013232431511288677</c:v>
                </c:pt>
                <c:pt idx="26">
                  <c:v>0.014340542545877523</c:v>
                </c:pt>
                <c:pt idx="27">
                  <c:v>0.015592871505425402</c:v>
                </c:pt>
                <c:pt idx="28">
                  <c:v>0.01701538936862085</c:v>
                </c:pt>
                <c:pt idx="29">
                  <c:v>0.01864013868019621</c:v>
                </c:pt>
                <c:pt idx="30">
                  <c:v>0.02050700370879225</c:v>
                </c:pt>
                <c:pt idx="31">
                  <c:v>0.02266610659262595</c:v>
                </c:pt>
                <c:pt idx="32">
                  <c:v>0.02518109250506417</c:v>
                </c:pt>
                <c:pt idx="33">
                  <c:v>0.02813369605524866</c:v>
                </c:pt>
                <c:pt idx="34">
                  <c:v>0.031630183428423546</c:v>
                </c:pt>
                <c:pt idx="35">
                  <c:v>0.0358105871752409</c:v>
                </c:pt>
                <c:pt idx="36">
                  <c:v>0.040862173879510764</c:v>
                </c:pt>
                <c:pt idx="37">
                  <c:v>0.04703945028940007</c:v>
                </c:pt>
                <c:pt idx="38">
                  <c:v>0.054694470629888525</c:v>
                </c:pt>
                <c:pt idx="39">
                  <c:v>0.06432370184731945</c:v>
                </c:pt>
                <c:pt idx="40">
                  <c:v>0.07664202304596525</c:v>
                </c:pt>
                <c:pt idx="41">
                  <c:v>0.09270192732070315</c:v>
                </c:pt>
                <c:pt idx="42">
                  <c:v>0.1140886955153313</c:v>
                </c:pt>
                <c:pt idx="43">
                  <c:v>0.14324203207893427</c:v>
                </c:pt>
                <c:pt idx="44">
                  <c:v>0.18397631130283157</c:v>
                </c:pt>
                <c:pt idx="45">
                  <c:v>0.24225011860717516</c:v>
                </c:pt>
                <c:pt idx="46">
                  <c:v>0.3269445490784</c:v>
                </c:pt>
                <c:pt idx="47">
                  <c:v>0.44894541420917683</c:v>
                </c:pt>
                <c:pt idx="48">
                  <c:v>0.6118401929456253</c:v>
                </c:pt>
                <c:pt idx="49">
                  <c:v>0.7815371696468703</c:v>
                </c:pt>
                <c:pt idx="50">
                  <c:v>0.8600035816692015</c:v>
                </c:pt>
                <c:pt idx="51">
                  <c:v>0.7787065393777771</c:v>
                </c:pt>
                <c:pt idx="52">
                  <c:v>0.6083776095603448</c:v>
                </c:pt>
                <c:pt idx="53">
                  <c:v>0.44615060343874513</c:v>
                </c:pt>
                <c:pt idx="54">
                  <c:v>0.32496793018429687</c:v>
                </c:pt>
                <c:pt idx="55">
                  <c:v>0.24089308603832457</c:v>
                </c:pt>
                <c:pt idx="56">
                  <c:v>0.18303668883685345</c:v>
                </c:pt>
                <c:pt idx="57">
                  <c:v>0.1425772616332474</c:v>
                </c:pt>
                <c:pt idx="58">
                  <c:v>0.1136066214850614</c:v>
                </c:pt>
                <c:pt idx="59">
                  <c:v>0.09234382519999777</c:v>
                </c:pt>
                <c:pt idx="60">
                  <c:v>0.07637006324294095</c:v>
                </c:pt>
                <c:pt idx="61">
                  <c:v>0.06411302452175006</c:v>
                </c:pt>
                <c:pt idx="62">
                  <c:v>0.05452836544050741</c:v>
                </c:pt>
                <c:pt idx="63">
                  <c:v>0.04690642788242986</c:v>
                </c:pt>
                <c:pt idx="64">
                  <c:v>0.04075416285901688</c:v>
                </c:pt>
                <c:pt idx="65">
                  <c:v>0.03572180280385864</c:v>
                </c:pt>
                <c:pt idx="66">
                  <c:v>0.03155640292993126</c:v>
                </c:pt>
                <c:pt idx="67">
                  <c:v>0.028071784625818857</c:v>
                </c:pt>
                <c:pt idx="68">
                  <c:v>0.02512868702087583</c:v>
                </c:pt>
                <c:pt idx="69">
                  <c:v>0.02262140050842147</c:v>
                </c:pt>
                <c:pt idx="70">
                  <c:v>0.020468598155306564</c:v>
                </c:pt>
                <c:pt idx="71">
                  <c:v>0.01860693767133486</c:v>
                </c:pt>
                <c:pt idx="72">
                  <c:v>0.016986524912477406</c:v>
                </c:pt>
                <c:pt idx="73">
                  <c:v>0.015567649319291006</c:v>
                </c:pt>
                <c:pt idx="74">
                  <c:v>0.014318402183919816</c:v>
                </c:pt>
                <c:pt idx="75">
                  <c:v>0.013212916717308575</c:v>
                </c:pt>
                <c:pt idx="76">
                  <c:v>0.01223005209409015</c:v>
                </c:pt>
                <c:pt idx="77">
                  <c:v>0.011352398574982067</c:v>
                </c:pt>
                <c:pt idx="78">
                  <c:v>0.010565517608819637</c:v>
                </c:pt>
                <c:pt idx="79">
                  <c:v>0.00985735582861765</c:v>
                </c:pt>
                <c:pt idx="80">
                  <c:v>0.009217789083559734</c:v>
                </c:pt>
                <c:pt idx="81">
                  <c:v>0.008638264664347502</c:v>
                </c:pt>
                <c:pt idx="82">
                  <c:v>0.00811151835932458</c:v>
                </c:pt>
                <c:pt idx="83">
                  <c:v>0.007631349030551807</c:v>
                </c:pt>
                <c:pt idx="84">
                  <c:v>0.0071924377634226795</c:v>
                </c:pt>
                <c:pt idx="85">
                  <c:v>0.0067902018222727595</c:v>
                </c:pt>
                <c:pt idx="86">
                  <c:v>0.006420675981555609</c:v>
                </c:pt>
                <c:pt idx="87">
                  <c:v>0.006080415535695958</c:v>
                </c:pt>
                <c:pt idx="88">
                  <c:v>0.005766416587383345</c:v>
                </c:pt>
                <c:pt idx="89">
                  <c:v>0.005476050191674082</c:v>
                </c:pt>
                <c:pt idx="90">
                  <c:v>0.005207007675902038</c:v>
                </c:pt>
                <c:pt idx="91">
                  <c:v>0.0049572550235902554</c:v>
                </c:pt>
                <c:pt idx="92">
                  <c:v>0.004724994648249039</c:v>
                </c:pt>
                <c:pt idx="93">
                  <c:v>0.004508633222305888</c:v>
                </c:pt>
                <c:pt idx="94">
                  <c:v>0.0043067544911602074</c:v>
                </c:pt>
                <c:pt idx="95">
                  <c:v>0.004118096210115361</c:v>
                </c:pt>
                <c:pt idx="96">
                  <c:v>0.003941530505898739</c:v>
                </c:pt>
                <c:pt idx="97">
                  <c:v>0.003776047094569031</c:v>
                </c:pt>
                <c:pt idx="98">
                  <c:v>0.003620738891357231</c:v>
                </c:pt>
                <c:pt idx="99">
                  <c:v>0.003474789631136342</c:v>
                </c:pt>
                <c:pt idx="100">
                  <c:v>0.0033374631851688847</c:v>
                </c:pt>
              </c:numCache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auto val="1"/>
        <c:lblOffset val="100"/>
        <c:tickLblSkip val="10"/>
        <c:tickMarkSkip val="5"/>
        <c:noMultiLvlLbl val="0"/>
      </c:catAx>
      <c:valAx>
        <c:axId val="512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5x10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Data'!$I$4:$I$104</c:f>
              <c:numCache>
                <c:ptCount val="101"/>
                <c:pt idx="0">
                  <c:v>4500000</c:v>
                </c:pt>
                <c:pt idx="1">
                  <c:v>4510000</c:v>
                </c:pt>
                <c:pt idx="2">
                  <c:v>4520000</c:v>
                </c:pt>
                <c:pt idx="3">
                  <c:v>4530000</c:v>
                </c:pt>
                <c:pt idx="4">
                  <c:v>4540000</c:v>
                </c:pt>
                <c:pt idx="5">
                  <c:v>4550000</c:v>
                </c:pt>
                <c:pt idx="6">
                  <c:v>4560000</c:v>
                </c:pt>
                <c:pt idx="7">
                  <c:v>4570000</c:v>
                </c:pt>
                <c:pt idx="8">
                  <c:v>4580000</c:v>
                </c:pt>
                <c:pt idx="9">
                  <c:v>4590000</c:v>
                </c:pt>
                <c:pt idx="10">
                  <c:v>4600000</c:v>
                </c:pt>
                <c:pt idx="11">
                  <c:v>4610000</c:v>
                </c:pt>
                <c:pt idx="12">
                  <c:v>4620000</c:v>
                </c:pt>
                <c:pt idx="13">
                  <c:v>4630000</c:v>
                </c:pt>
                <c:pt idx="14">
                  <c:v>4640000</c:v>
                </c:pt>
                <c:pt idx="15">
                  <c:v>4650000</c:v>
                </c:pt>
                <c:pt idx="16">
                  <c:v>4660000</c:v>
                </c:pt>
                <c:pt idx="17">
                  <c:v>4670000</c:v>
                </c:pt>
                <c:pt idx="18">
                  <c:v>4680000</c:v>
                </c:pt>
                <c:pt idx="19">
                  <c:v>4690000</c:v>
                </c:pt>
                <c:pt idx="20">
                  <c:v>4700000</c:v>
                </c:pt>
                <c:pt idx="21">
                  <c:v>4710000</c:v>
                </c:pt>
                <c:pt idx="22">
                  <c:v>4720000</c:v>
                </c:pt>
                <c:pt idx="23">
                  <c:v>4730000</c:v>
                </c:pt>
                <c:pt idx="24">
                  <c:v>4740000</c:v>
                </c:pt>
                <c:pt idx="25">
                  <c:v>4750000</c:v>
                </c:pt>
                <c:pt idx="26">
                  <c:v>4760000</c:v>
                </c:pt>
                <c:pt idx="27">
                  <c:v>4770000</c:v>
                </c:pt>
                <c:pt idx="28">
                  <c:v>4780000</c:v>
                </c:pt>
                <c:pt idx="29">
                  <c:v>4790000</c:v>
                </c:pt>
                <c:pt idx="30">
                  <c:v>4800000</c:v>
                </c:pt>
                <c:pt idx="31">
                  <c:v>4810000</c:v>
                </c:pt>
                <c:pt idx="32">
                  <c:v>4820000</c:v>
                </c:pt>
                <c:pt idx="33">
                  <c:v>4830000</c:v>
                </c:pt>
                <c:pt idx="34">
                  <c:v>4840000</c:v>
                </c:pt>
                <c:pt idx="35">
                  <c:v>4850000</c:v>
                </c:pt>
                <c:pt idx="36">
                  <c:v>4860000</c:v>
                </c:pt>
                <c:pt idx="37">
                  <c:v>4870000</c:v>
                </c:pt>
                <c:pt idx="38">
                  <c:v>4880000</c:v>
                </c:pt>
                <c:pt idx="39">
                  <c:v>4890000</c:v>
                </c:pt>
                <c:pt idx="40">
                  <c:v>4900000</c:v>
                </c:pt>
                <c:pt idx="41">
                  <c:v>4910000</c:v>
                </c:pt>
                <c:pt idx="42">
                  <c:v>4920000</c:v>
                </c:pt>
                <c:pt idx="43">
                  <c:v>4930000</c:v>
                </c:pt>
                <c:pt idx="44">
                  <c:v>4940000</c:v>
                </c:pt>
                <c:pt idx="45">
                  <c:v>4950000</c:v>
                </c:pt>
                <c:pt idx="46">
                  <c:v>4960000</c:v>
                </c:pt>
                <c:pt idx="47">
                  <c:v>4970000</c:v>
                </c:pt>
                <c:pt idx="48">
                  <c:v>4980000</c:v>
                </c:pt>
                <c:pt idx="49">
                  <c:v>4990000</c:v>
                </c:pt>
                <c:pt idx="50">
                  <c:v>5000000</c:v>
                </c:pt>
                <c:pt idx="51">
                  <c:v>5010000</c:v>
                </c:pt>
                <c:pt idx="52">
                  <c:v>5020000</c:v>
                </c:pt>
                <c:pt idx="53">
                  <c:v>5030000</c:v>
                </c:pt>
                <c:pt idx="54">
                  <c:v>5040000</c:v>
                </c:pt>
                <c:pt idx="55">
                  <c:v>5050000</c:v>
                </c:pt>
                <c:pt idx="56">
                  <c:v>5060000</c:v>
                </c:pt>
                <c:pt idx="57">
                  <c:v>5070000</c:v>
                </c:pt>
                <c:pt idx="58">
                  <c:v>5080000</c:v>
                </c:pt>
                <c:pt idx="59">
                  <c:v>5090000</c:v>
                </c:pt>
                <c:pt idx="60">
                  <c:v>5100000</c:v>
                </c:pt>
                <c:pt idx="61">
                  <c:v>5110000</c:v>
                </c:pt>
                <c:pt idx="62">
                  <c:v>5120000</c:v>
                </c:pt>
                <c:pt idx="63">
                  <c:v>5130000</c:v>
                </c:pt>
                <c:pt idx="64">
                  <c:v>5140000</c:v>
                </c:pt>
                <c:pt idx="65">
                  <c:v>5150000</c:v>
                </c:pt>
                <c:pt idx="66">
                  <c:v>5160000</c:v>
                </c:pt>
                <c:pt idx="67">
                  <c:v>5170000</c:v>
                </c:pt>
                <c:pt idx="68">
                  <c:v>5180000</c:v>
                </c:pt>
                <c:pt idx="69">
                  <c:v>5190000</c:v>
                </c:pt>
                <c:pt idx="70">
                  <c:v>5200000</c:v>
                </c:pt>
                <c:pt idx="71">
                  <c:v>5210000</c:v>
                </c:pt>
                <c:pt idx="72">
                  <c:v>5220000</c:v>
                </c:pt>
                <c:pt idx="73">
                  <c:v>5230000</c:v>
                </c:pt>
                <c:pt idx="74">
                  <c:v>5240000</c:v>
                </c:pt>
                <c:pt idx="75">
                  <c:v>5250000</c:v>
                </c:pt>
                <c:pt idx="76">
                  <c:v>5260000</c:v>
                </c:pt>
                <c:pt idx="77">
                  <c:v>5270000</c:v>
                </c:pt>
                <c:pt idx="78">
                  <c:v>5280000</c:v>
                </c:pt>
                <c:pt idx="79">
                  <c:v>5290000</c:v>
                </c:pt>
                <c:pt idx="80">
                  <c:v>5300000</c:v>
                </c:pt>
                <c:pt idx="81">
                  <c:v>5310000</c:v>
                </c:pt>
                <c:pt idx="82">
                  <c:v>5320000</c:v>
                </c:pt>
                <c:pt idx="83">
                  <c:v>5330000</c:v>
                </c:pt>
                <c:pt idx="84">
                  <c:v>5340000</c:v>
                </c:pt>
                <c:pt idx="85">
                  <c:v>5350000</c:v>
                </c:pt>
                <c:pt idx="86">
                  <c:v>5360000</c:v>
                </c:pt>
                <c:pt idx="87">
                  <c:v>5370000</c:v>
                </c:pt>
                <c:pt idx="88">
                  <c:v>5380000</c:v>
                </c:pt>
                <c:pt idx="89">
                  <c:v>5390000</c:v>
                </c:pt>
                <c:pt idx="90">
                  <c:v>5400000</c:v>
                </c:pt>
                <c:pt idx="91">
                  <c:v>5410000</c:v>
                </c:pt>
                <c:pt idx="92">
                  <c:v>5420000</c:v>
                </c:pt>
                <c:pt idx="93">
                  <c:v>5430000</c:v>
                </c:pt>
                <c:pt idx="94">
                  <c:v>5440000</c:v>
                </c:pt>
                <c:pt idx="95">
                  <c:v>5450000</c:v>
                </c:pt>
                <c:pt idx="96">
                  <c:v>5460000</c:v>
                </c:pt>
                <c:pt idx="97">
                  <c:v>5470000</c:v>
                </c:pt>
                <c:pt idx="98">
                  <c:v>5480000</c:v>
                </c:pt>
                <c:pt idx="99">
                  <c:v>5490000</c:v>
                </c:pt>
                <c:pt idx="100">
                  <c:v>5500000</c:v>
                </c:pt>
              </c:numCache>
            </c:numRef>
          </c:cat>
          <c:val>
            <c:numRef>
              <c:f>'Frequency Data'!$Q$4:$Q$104</c:f>
              <c:numCache>
                <c:ptCount val="101"/>
                <c:pt idx="0">
                  <c:v>0.016691896129011903</c:v>
                </c:pt>
                <c:pt idx="1">
                  <c:v>0.017379507968609667</c:v>
                </c:pt>
                <c:pt idx="2">
                  <c:v>0.018110302134003185</c:v>
                </c:pt>
                <c:pt idx="3">
                  <c:v>0.018887966632661075</c:v>
                </c:pt>
                <c:pt idx="4">
                  <c:v>0.019716591124691405</c:v>
                </c:pt>
                <c:pt idx="5">
                  <c:v>0.020600720491509086</c:v>
                </c:pt>
                <c:pt idx="6">
                  <c:v>0.02154541691381398</c:v>
                </c:pt>
                <c:pt idx="7">
                  <c:v>0.022556332036510484</c:v>
                </c:pt>
                <c:pt idx="8">
                  <c:v>0.023639791134376687</c:v>
                </c:pt>
                <c:pt idx="9">
                  <c:v>0.024802891609814075</c:v>
                </c:pt>
                <c:pt idx="10">
                  <c:v>0.02605361867501865</c:v>
                </c:pt>
                <c:pt idx="11">
                  <c:v>0.02740098172427032</c:v>
                </c:pt>
                <c:pt idx="12">
                  <c:v>0.028855175725584874</c:v>
                </c:pt>
                <c:pt idx="13">
                  <c:v>0.030427773004643645</c:v>
                </c:pt>
                <c:pt idx="14">
                  <c:v>0.03213195212401227</c:v>
                </c:pt>
                <c:pt idx="15">
                  <c:v>0.03398277226581052</c:v>
                </c:pt>
                <c:pt idx="16">
                  <c:v>0.03599750372550605</c:v>
                </c:pt>
                <c:pt idx="17">
                  <c:v>0.038196027980169134</c:v>
                </c:pt>
                <c:pt idx="18">
                  <c:v>0.040601324527418596</c:v>
                </c:pt>
                <c:pt idx="19">
                  <c:v>0.04324006660599104</c:v>
                </c:pt>
                <c:pt idx="20">
                  <c:v>0.04614335442849746</c:v>
                </c:pt>
                <c:pt idx="21">
                  <c:v>0.049347623274630444</c:v>
                </c:pt>
                <c:pt idx="22">
                  <c:v>0.05289577554809395</c:v>
                </c:pt>
                <c:pt idx="23">
                  <c:v>0.05683860189207683</c:v>
                </c:pt>
                <c:pt idx="24">
                  <c:v>0.06123657841780855</c:v>
                </c:pt>
                <c:pt idx="25">
                  <c:v>0.06616215755644339</c:v>
                </c:pt>
                <c:pt idx="26">
                  <c:v>0.07170271272938762</c:v>
                </c:pt>
                <c:pt idx="27">
                  <c:v>0.077964357527127</c:v>
                </c:pt>
                <c:pt idx="28">
                  <c:v>0.08507694684310427</c:v>
                </c:pt>
                <c:pt idx="29">
                  <c:v>0.09320069340098104</c:v>
                </c:pt>
                <c:pt idx="30">
                  <c:v>0.10253501854396126</c:v>
                </c:pt>
                <c:pt idx="31">
                  <c:v>0.11333053296312977</c:v>
                </c:pt>
                <c:pt idx="32">
                  <c:v>0.12590546252532087</c:v>
                </c:pt>
                <c:pt idx="33">
                  <c:v>0.1406684802762433</c:v>
                </c:pt>
                <c:pt idx="34">
                  <c:v>0.15815091714211774</c:v>
                </c:pt>
                <c:pt idx="35">
                  <c:v>0.17905293587620452</c:v>
                </c:pt>
                <c:pt idx="36">
                  <c:v>0.20431086939755383</c:v>
                </c:pt>
                <c:pt idx="37">
                  <c:v>0.23519725144700035</c:v>
                </c:pt>
                <c:pt idx="38">
                  <c:v>0.2734723531494426</c:v>
                </c:pt>
                <c:pt idx="39">
                  <c:v>0.32161850923659724</c:v>
                </c:pt>
                <c:pt idx="40">
                  <c:v>0.3832101152298263</c:v>
                </c:pt>
                <c:pt idx="41">
                  <c:v>0.46350963660351574</c:v>
                </c:pt>
                <c:pt idx="42">
                  <c:v>0.5704434775766565</c:v>
                </c:pt>
                <c:pt idx="43">
                  <c:v>0.7162101603946713</c:v>
                </c:pt>
                <c:pt idx="44">
                  <c:v>0.9198815565141579</c:v>
                </c:pt>
                <c:pt idx="45">
                  <c:v>1.2112505930358757</c:v>
                </c:pt>
                <c:pt idx="46">
                  <c:v>1.6347227453920001</c:v>
                </c:pt>
                <c:pt idx="47">
                  <c:v>2.244727071045884</c:v>
                </c:pt>
                <c:pt idx="48">
                  <c:v>3.0592009647281264</c:v>
                </c:pt>
                <c:pt idx="49">
                  <c:v>3.907685848234352</c:v>
                </c:pt>
                <c:pt idx="50">
                  <c:v>4.300017908346008</c:v>
                </c:pt>
                <c:pt idx="51">
                  <c:v>3.8935326968888853</c:v>
                </c:pt>
                <c:pt idx="52">
                  <c:v>3.0418880478017245</c:v>
                </c:pt>
                <c:pt idx="53">
                  <c:v>2.230753017193726</c:v>
                </c:pt>
                <c:pt idx="54">
                  <c:v>1.6248396509214844</c:v>
                </c:pt>
                <c:pt idx="55">
                  <c:v>1.2044654301916229</c:v>
                </c:pt>
                <c:pt idx="56">
                  <c:v>0.9151834441842673</c:v>
                </c:pt>
                <c:pt idx="57">
                  <c:v>0.712886308166237</c:v>
                </c:pt>
                <c:pt idx="58">
                  <c:v>0.5680331074253071</c:v>
                </c:pt>
                <c:pt idx="59">
                  <c:v>0.4617191259999889</c:v>
                </c:pt>
                <c:pt idx="60">
                  <c:v>0.3818503162147048</c:v>
                </c:pt>
                <c:pt idx="61">
                  <c:v>0.32056512260875036</c:v>
                </c:pt>
                <c:pt idx="62">
                  <c:v>0.27264182720253705</c:v>
                </c:pt>
                <c:pt idx="63">
                  <c:v>0.2345321394121493</c:v>
                </c:pt>
                <c:pt idx="64">
                  <c:v>0.20377081429508442</c:v>
                </c:pt>
                <c:pt idx="65">
                  <c:v>0.17860901401929322</c:v>
                </c:pt>
                <c:pt idx="66">
                  <c:v>0.1577820146496563</c:v>
                </c:pt>
                <c:pt idx="67">
                  <c:v>0.14035892312909432</c:v>
                </c:pt>
                <c:pt idx="68">
                  <c:v>0.12564343510437917</c:v>
                </c:pt>
                <c:pt idx="69">
                  <c:v>0.11310700254210734</c:v>
                </c:pt>
                <c:pt idx="70">
                  <c:v>0.10234299077653283</c:v>
                </c:pt>
                <c:pt idx="71">
                  <c:v>0.0930346883566743</c:v>
                </c:pt>
                <c:pt idx="72">
                  <c:v>0.08493262456238704</c:v>
                </c:pt>
                <c:pt idx="73">
                  <c:v>0.07783824659645504</c:v>
                </c:pt>
                <c:pt idx="74">
                  <c:v>0.07159201091959908</c:v>
                </c:pt>
                <c:pt idx="75">
                  <c:v>0.06606458358654288</c:v>
                </c:pt>
                <c:pt idx="76">
                  <c:v>0.06115026047045076</c:v>
                </c:pt>
                <c:pt idx="77">
                  <c:v>0.056761992874910336</c:v>
                </c:pt>
                <c:pt idx="78">
                  <c:v>0.05282758804409818</c:v>
                </c:pt>
                <c:pt idx="79">
                  <c:v>0.04928677914308826</c:v>
                </c:pt>
                <c:pt idx="80">
                  <c:v>0.04608894541779868</c:v>
                </c:pt>
                <c:pt idx="81">
                  <c:v>0.04319132332173751</c:v>
                </c:pt>
                <c:pt idx="82">
                  <c:v>0.04055759179662291</c:v>
                </c:pt>
                <c:pt idx="83">
                  <c:v>0.03815674515275903</c:v>
                </c:pt>
                <c:pt idx="84">
                  <c:v>0.0359621888171134</c:v>
                </c:pt>
                <c:pt idx="85">
                  <c:v>0.0339510091113638</c:v>
                </c:pt>
                <c:pt idx="86">
                  <c:v>0.03210337990777805</c:v>
                </c:pt>
                <c:pt idx="87">
                  <c:v>0.030402077678479786</c:v>
                </c:pt>
                <c:pt idx="88">
                  <c:v>0.028832082936916727</c:v>
                </c:pt>
                <c:pt idx="89">
                  <c:v>0.027380250958370413</c:v>
                </c:pt>
                <c:pt idx="90">
                  <c:v>0.026035038379510187</c:v>
                </c:pt>
                <c:pt idx="91">
                  <c:v>0.02478627511795128</c:v>
                </c:pt>
                <c:pt idx="92">
                  <c:v>0.023624973241245198</c:v>
                </c:pt>
                <c:pt idx="93">
                  <c:v>0.02254316611152944</c:v>
                </c:pt>
                <c:pt idx="94">
                  <c:v>0.02153377245580104</c:v>
                </c:pt>
                <c:pt idx="95">
                  <c:v>0.020590481050576804</c:v>
                </c:pt>
                <c:pt idx="96">
                  <c:v>0.019707652529493695</c:v>
                </c:pt>
                <c:pt idx="97">
                  <c:v>0.018880235472845154</c:v>
                </c:pt>
                <c:pt idx="98">
                  <c:v>0.018103694456786158</c:v>
                </c:pt>
                <c:pt idx="99">
                  <c:v>0.017373948155681707</c:v>
                </c:pt>
                <c:pt idx="100">
                  <c:v>0.016687315925844423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Natural Frequency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auto val="1"/>
        <c:lblOffset val="100"/>
        <c:tickLblSkip val="10"/>
        <c:tickMarkSkip val="5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Heating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10x10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Data'!$J$4:$J$104</c:f>
              <c:numCache>
                <c:ptCount val="101"/>
                <c:pt idx="0">
                  <c:v>9000000</c:v>
                </c:pt>
                <c:pt idx="1">
                  <c:v>9020000</c:v>
                </c:pt>
                <c:pt idx="2">
                  <c:v>9040000</c:v>
                </c:pt>
                <c:pt idx="3">
                  <c:v>9060000</c:v>
                </c:pt>
                <c:pt idx="4">
                  <c:v>9080000</c:v>
                </c:pt>
                <c:pt idx="5">
                  <c:v>9100000</c:v>
                </c:pt>
                <c:pt idx="6">
                  <c:v>9120000</c:v>
                </c:pt>
                <c:pt idx="7">
                  <c:v>9140000</c:v>
                </c:pt>
                <c:pt idx="8">
                  <c:v>9160000</c:v>
                </c:pt>
                <c:pt idx="9">
                  <c:v>9180000</c:v>
                </c:pt>
                <c:pt idx="10">
                  <c:v>9200000</c:v>
                </c:pt>
                <c:pt idx="11">
                  <c:v>9220000</c:v>
                </c:pt>
                <c:pt idx="12">
                  <c:v>9240000</c:v>
                </c:pt>
                <c:pt idx="13">
                  <c:v>9260000</c:v>
                </c:pt>
                <c:pt idx="14">
                  <c:v>9280000</c:v>
                </c:pt>
                <c:pt idx="15">
                  <c:v>9300000</c:v>
                </c:pt>
                <c:pt idx="16">
                  <c:v>9320000</c:v>
                </c:pt>
                <c:pt idx="17">
                  <c:v>9340000</c:v>
                </c:pt>
                <c:pt idx="18">
                  <c:v>9360000</c:v>
                </c:pt>
                <c:pt idx="19">
                  <c:v>9380000</c:v>
                </c:pt>
                <c:pt idx="20">
                  <c:v>9400000</c:v>
                </c:pt>
                <c:pt idx="21">
                  <c:v>9420000</c:v>
                </c:pt>
                <c:pt idx="22">
                  <c:v>9440000</c:v>
                </c:pt>
                <c:pt idx="23">
                  <c:v>9460000</c:v>
                </c:pt>
                <c:pt idx="24">
                  <c:v>9480000</c:v>
                </c:pt>
                <c:pt idx="25">
                  <c:v>9500000</c:v>
                </c:pt>
                <c:pt idx="26">
                  <c:v>9520000</c:v>
                </c:pt>
                <c:pt idx="27">
                  <c:v>9540000</c:v>
                </c:pt>
                <c:pt idx="28">
                  <c:v>9560000</c:v>
                </c:pt>
                <c:pt idx="29">
                  <c:v>9580000</c:v>
                </c:pt>
                <c:pt idx="30">
                  <c:v>9600000</c:v>
                </c:pt>
                <c:pt idx="31">
                  <c:v>9620000</c:v>
                </c:pt>
                <c:pt idx="32">
                  <c:v>9640000</c:v>
                </c:pt>
                <c:pt idx="33">
                  <c:v>9660000</c:v>
                </c:pt>
                <c:pt idx="34">
                  <c:v>9680000</c:v>
                </c:pt>
                <c:pt idx="35">
                  <c:v>9700000</c:v>
                </c:pt>
                <c:pt idx="36">
                  <c:v>9720000</c:v>
                </c:pt>
                <c:pt idx="37">
                  <c:v>9740000</c:v>
                </c:pt>
                <c:pt idx="38">
                  <c:v>9760000</c:v>
                </c:pt>
                <c:pt idx="39">
                  <c:v>9780000</c:v>
                </c:pt>
                <c:pt idx="40">
                  <c:v>9800000</c:v>
                </c:pt>
                <c:pt idx="41">
                  <c:v>9820000</c:v>
                </c:pt>
                <c:pt idx="42">
                  <c:v>9840000</c:v>
                </c:pt>
                <c:pt idx="43">
                  <c:v>9860000</c:v>
                </c:pt>
                <c:pt idx="44">
                  <c:v>9880000</c:v>
                </c:pt>
                <c:pt idx="45">
                  <c:v>9900000</c:v>
                </c:pt>
                <c:pt idx="46">
                  <c:v>9920000</c:v>
                </c:pt>
                <c:pt idx="47">
                  <c:v>9940000</c:v>
                </c:pt>
                <c:pt idx="48">
                  <c:v>9960000</c:v>
                </c:pt>
                <c:pt idx="49">
                  <c:v>9980000</c:v>
                </c:pt>
                <c:pt idx="50">
                  <c:v>10000000</c:v>
                </c:pt>
                <c:pt idx="51">
                  <c:v>10020000</c:v>
                </c:pt>
                <c:pt idx="52">
                  <c:v>10040000</c:v>
                </c:pt>
                <c:pt idx="53">
                  <c:v>10060000</c:v>
                </c:pt>
                <c:pt idx="54">
                  <c:v>10080000</c:v>
                </c:pt>
                <c:pt idx="55">
                  <c:v>10100000</c:v>
                </c:pt>
                <c:pt idx="56">
                  <c:v>10120000</c:v>
                </c:pt>
                <c:pt idx="57">
                  <c:v>10140000</c:v>
                </c:pt>
                <c:pt idx="58">
                  <c:v>10160000</c:v>
                </c:pt>
                <c:pt idx="59">
                  <c:v>10180000</c:v>
                </c:pt>
                <c:pt idx="60">
                  <c:v>10200000</c:v>
                </c:pt>
                <c:pt idx="61">
                  <c:v>10220000</c:v>
                </c:pt>
                <c:pt idx="62">
                  <c:v>10240000</c:v>
                </c:pt>
                <c:pt idx="63">
                  <c:v>10260000</c:v>
                </c:pt>
                <c:pt idx="64">
                  <c:v>10280000</c:v>
                </c:pt>
                <c:pt idx="65">
                  <c:v>10300000</c:v>
                </c:pt>
                <c:pt idx="66">
                  <c:v>10320000</c:v>
                </c:pt>
                <c:pt idx="67">
                  <c:v>10340000</c:v>
                </c:pt>
                <c:pt idx="68">
                  <c:v>10360000</c:v>
                </c:pt>
                <c:pt idx="69">
                  <c:v>10380000</c:v>
                </c:pt>
                <c:pt idx="70">
                  <c:v>10400000</c:v>
                </c:pt>
                <c:pt idx="71">
                  <c:v>10420000</c:v>
                </c:pt>
                <c:pt idx="72">
                  <c:v>10440000</c:v>
                </c:pt>
                <c:pt idx="73">
                  <c:v>10460000</c:v>
                </c:pt>
                <c:pt idx="74">
                  <c:v>10480000</c:v>
                </c:pt>
                <c:pt idx="75">
                  <c:v>10500000</c:v>
                </c:pt>
                <c:pt idx="76">
                  <c:v>10520000</c:v>
                </c:pt>
                <c:pt idx="77">
                  <c:v>10540000</c:v>
                </c:pt>
                <c:pt idx="78">
                  <c:v>10560000</c:v>
                </c:pt>
                <c:pt idx="79">
                  <c:v>10580000</c:v>
                </c:pt>
                <c:pt idx="80">
                  <c:v>10600000</c:v>
                </c:pt>
                <c:pt idx="81">
                  <c:v>10620000</c:v>
                </c:pt>
                <c:pt idx="82">
                  <c:v>10640000</c:v>
                </c:pt>
                <c:pt idx="83">
                  <c:v>10660000</c:v>
                </c:pt>
                <c:pt idx="84">
                  <c:v>10680000</c:v>
                </c:pt>
                <c:pt idx="85">
                  <c:v>10700000</c:v>
                </c:pt>
                <c:pt idx="86">
                  <c:v>10720000</c:v>
                </c:pt>
                <c:pt idx="87">
                  <c:v>10740000</c:v>
                </c:pt>
                <c:pt idx="88">
                  <c:v>10760000</c:v>
                </c:pt>
                <c:pt idx="89">
                  <c:v>10780000</c:v>
                </c:pt>
                <c:pt idx="90">
                  <c:v>10800000</c:v>
                </c:pt>
                <c:pt idx="91">
                  <c:v>10820000</c:v>
                </c:pt>
                <c:pt idx="92">
                  <c:v>10840000</c:v>
                </c:pt>
                <c:pt idx="93">
                  <c:v>10860000</c:v>
                </c:pt>
                <c:pt idx="94">
                  <c:v>10880000</c:v>
                </c:pt>
                <c:pt idx="95">
                  <c:v>10900000</c:v>
                </c:pt>
                <c:pt idx="96">
                  <c:v>10920000</c:v>
                </c:pt>
                <c:pt idx="97">
                  <c:v>10940000</c:v>
                </c:pt>
                <c:pt idx="98">
                  <c:v>10960000</c:v>
                </c:pt>
                <c:pt idx="99">
                  <c:v>10980000</c:v>
                </c:pt>
                <c:pt idx="100">
                  <c:v>11000000</c:v>
                </c:pt>
              </c:numCache>
            </c:numRef>
          </c:cat>
          <c:val>
            <c:numRef>
              <c:f>'Frequency Data'!$R$4:$R$104</c:f>
              <c:numCache>
                <c:ptCount val="101"/>
                <c:pt idx="0">
                  <c:v>0.033383792258023806</c:v>
                </c:pt>
                <c:pt idx="1">
                  <c:v>0.034759015937219334</c:v>
                </c:pt>
                <c:pt idx="2">
                  <c:v>0.03622060426800637</c:v>
                </c:pt>
                <c:pt idx="3">
                  <c:v>0.03777593326532215</c:v>
                </c:pt>
                <c:pt idx="4">
                  <c:v>0.03943318224938281</c:v>
                </c:pt>
                <c:pt idx="5">
                  <c:v>0.04120144098301817</c:v>
                </c:pt>
                <c:pt idx="6">
                  <c:v>0.04309083382762796</c:v>
                </c:pt>
                <c:pt idx="7">
                  <c:v>0.04511266407302097</c:v>
                </c:pt>
                <c:pt idx="8">
                  <c:v>0.047279582268753374</c:v>
                </c:pt>
                <c:pt idx="9">
                  <c:v>0.04960578321962815</c:v>
                </c:pt>
                <c:pt idx="10">
                  <c:v>0.0521072373500373</c:v>
                </c:pt>
                <c:pt idx="11">
                  <c:v>0.05480196344854064</c:v>
                </c:pt>
                <c:pt idx="12">
                  <c:v>0.05771035145116975</c:v>
                </c:pt>
                <c:pt idx="13">
                  <c:v>0.06085554600928729</c:v>
                </c:pt>
                <c:pt idx="14">
                  <c:v>0.06426390424802454</c:v>
                </c:pt>
                <c:pt idx="15">
                  <c:v>0.06796554453162104</c:v>
                </c:pt>
                <c:pt idx="16">
                  <c:v>0.0719950074510121</c:v>
                </c:pt>
                <c:pt idx="17">
                  <c:v>0.07639205596033827</c:v>
                </c:pt>
                <c:pt idx="18">
                  <c:v>0.08120264905483719</c:v>
                </c:pt>
                <c:pt idx="19">
                  <c:v>0.08648013321198209</c:v>
                </c:pt>
                <c:pt idx="20">
                  <c:v>0.09228670885699491</c:v>
                </c:pt>
                <c:pt idx="21">
                  <c:v>0.09869524654926089</c:v>
                </c:pt>
                <c:pt idx="22">
                  <c:v>0.1057915510961879</c:v>
                </c:pt>
                <c:pt idx="23">
                  <c:v>0.11367720378415366</c:v>
                </c:pt>
                <c:pt idx="24">
                  <c:v>0.1224731568356171</c:v>
                </c:pt>
                <c:pt idx="25">
                  <c:v>0.13232431511288678</c:v>
                </c:pt>
                <c:pt idx="26">
                  <c:v>0.14340542545877524</c:v>
                </c:pt>
                <c:pt idx="27">
                  <c:v>0.155928715054254</c:v>
                </c:pt>
                <c:pt idx="28">
                  <c:v>0.17015389368620853</c:v>
                </c:pt>
                <c:pt idx="29">
                  <c:v>0.18640138680196208</c:v>
                </c:pt>
                <c:pt idx="30">
                  <c:v>0.2050700370879225</c:v>
                </c:pt>
                <c:pt idx="31">
                  <c:v>0.22666106592625954</c:v>
                </c:pt>
                <c:pt idx="32">
                  <c:v>0.25181092505064173</c:v>
                </c:pt>
                <c:pt idx="33">
                  <c:v>0.2813369605524866</c:v>
                </c:pt>
                <c:pt idx="34">
                  <c:v>0.3163018342842355</c:v>
                </c:pt>
                <c:pt idx="35">
                  <c:v>0.35810587175240904</c:v>
                </c:pt>
                <c:pt idx="36">
                  <c:v>0.40862173879510766</c:v>
                </c:pt>
                <c:pt idx="37">
                  <c:v>0.4703945028940007</c:v>
                </c:pt>
                <c:pt idx="38">
                  <c:v>0.5469447062988853</c:v>
                </c:pt>
                <c:pt idx="39">
                  <c:v>0.6432370184731945</c:v>
                </c:pt>
                <c:pt idx="40">
                  <c:v>0.7664202304596526</c:v>
                </c:pt>
                <c:pt idx="41">
                  <c:v>0.9270192732070315</c:v>
                </c:pt>
                <c:pt idx="42">
                  <c:v>1.140886955153313</c:v>
                </c:pt>
                <c:pt idx="43">
                  <c:v>1.4324203207893427</c:v>
                </c:pt>
                <c:pt idx="44">
                  <c:v>1.8397631130283159</c:v>
                </c:pt>
                <c:pt idx="45">
                  <c:v>2.4225011860717514</c:v>
                </c:pt>
                <c:pt idx="46">
                  <c:v>3.2694454907840003</c:v>
                </c:pt>
                <c:pt idx="47">
                  <c:v>4.489454142091768</c:v>
                </c:pt>
                <c:pt idx="48">
                  <c:v>6.118401929456253</c:v>
                </c:pt>
                <c:pt idx="49">
                  <c:v>7.815371696468704</c:v>
                </c:pt>
                <c:pt idx="50">
                  <c:v>8.600035816692015</c:v>
                </c:pt>
                <c:pt idx="51">
                  <c:v>7.7870653937777705</c:v>
                </c:pt>
                <c:pt idx="52">
                  <c:v>6.083776095603449</c:v>
                </c:pt>
                <c:pt idx="53">
                  <c:v>4.461506034387452</c:v>
                </c:pt>
                <c:pt idx="54">
                  <c:v>3.249679301842969</c:v>
                </c:pt>
                <c:pt idx="55">
                  <c:v>2.4089308603832458</c:v>
                </c:pt>
                <c:pt idx="56">
                  <c:v>1.8303668883685347</c:v>
                </c:pt>
                <c:pt idx="57">
                  <c:v>1.425772616332474</c:v>
                </c:pt>
                <c:pt idx="58">
                  <c:v>1.1360662148506142</c:v>
                </c:pt>
                <c:pt idx="59">
                  <c:v>0.9234382519999778</c:v>
                </c:pt>
                <c:pt idx="60">
                  <c:v>0.7637006324294096</c:v>
                </c:pt>
                <c:pt idx="61">
                  <c:v>0.6411302452175007</c:v>
                </c:pt>
                <c:pt idx="62">
                  <c:v>0.5452836544050741</c:v>
                </c:pt>
                <c:pt idx="63">
                  <c:v>0.4690642788242986</c:v>
                </c:pt>
                <c:pt idx="64">
                  <c:v>0.40754162859016885</c:v>
                </c:pt>
                <c:pt idx="65">
                  <c:v>0.35721802803858643</c:v>
                </c:pt>
                <c:pt idx="66">
                  <c:v>0.3155640292993126</c:v>
                </c:pt>
                <c:pt idx="67">
                  <c:v>0.28071784625818863</c:v>
                </c:pt>
                <c:pt idx="68">
                  <c:v>0.25128687020875834</c:v>
                </c:pt>
                <c:pt idx="69">
                  <c:v>0.2262140050842147</c:v>
                </c:pt>
                <c:pt idx="70">
                  <c:v>0.20468598155306567</c:v>
                </c:pt>
                <c:pt idx="71">
                  <c:v>0.1860693767133486</c:v>
                </c:pt>
                <c:pt idx="72">
                  <c:v>0.16986524912477408</c:v>
                </c:pt>
                <c:pt idx="73">
                  <c:v>0.15567649319291008</c:v>
                </c:pt>
                <c:pt idx="74">
                  <c:v>0.14318402183919815</c:v>
                </c:pt>
                <c:pt idx="75">
                  <c:v>0.13212916717308576</c:v>
                </c:pt>
                <c:pt idx="76">
                  <c:v>0.12230052094090152</c:v>
                </c:pt>
                <c:pt idx="77">
                  <c:v>0.11352398574982067</c:v>
                </c:pt>
                <c:pt idx="78">
                  <c:v>0.10565517608819636</c:v>
                </c:pt>
                <c:pt idx="79">
                  <c:v>0.09857355828617652</c:v>
                </c:pt>
                <c:pt idx="80">
                  <c:v>0.09217789083559735</c:v>
                </c:pt>
                <c:pt idx="81">
                  <c:v>0.08638264664347502</c:v>
                </c:pt>
                <c:pt idx="82">
                  <c:v>0.08111518359324582</c:v>
                </c:pt>
                <c:pt idx="83">
                  <c:v>0.07631349030551807</c:v>
                </c:pt>
                <c:pt idx="84">
                  <c:v>0.0719243776342268</c:v>
                </c:pt>
                <c:pt idx="85">
                  <c:v>0.0679020182227276</c:v>
                </c:pt>
                <c:pt idx="86">
                  <c:v>0.0642067598155561</c:v>
                </c:pt>
                <c:pt idx="87">
                  <c:v>0.06080415535695957</c:v>
                </c:pt>
                <c:pt idx="88">
                  <c:v>0.05766416587383345</c:v>
                </c:pt>
                <c:pt idx="89">
                  <c:v>0.054760501916740825</c:v>
                </c:pt>
                <c:pt idx="90">
                  <c:v>0.052070076759020374</c:v>
                </c:pt>
                <c:pt idx="91">
                  <c:v>0.04957255023590256</c:v>
                </c:pt>
                <c:pt idx="92">
                  <c:v>0.047249946482490396</c:v>
                </c:pt>
                <c:pt idx="93">
                  <c:v>0.04508633222305888</c:v>
                </c:pt>
                <c:pt idx="94">
                  <c:v>0.04306754491160208</c:v>
                </c:pt>
                <c:pt idx="95">
                  <c:v>0.04118096210115361</c:v>
                </c:pt>
                <c:pt idx="96">
                  <c:v>0.03941530505898739</c:v>
                </c:pt>
                <c:pt idx="97">
                  <c:v>0.03776047094569031</c:v>
                </c:pt>
                <c:pt idx="98">
                  <c:v>0.036207388913572315</c:v>
                </c:pt>
                <c:pt idx="99">
                  <c:v>0.034747896311363415</c:v>
                </c:pt>
                <c:pt idx="100">
                  <c:v>0.033374631851688846</c:v>
                </c:pt>
              </c:numCache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auto val="1"/>
        <c:lblOffset val="100"/>
        <c:tickLblSkip val="10"/>
        <c:tickMarkSkip val="5"/>
        <c:noMultiLvlLbl val="0"/>
      </c:catAx>
      <c:valAx>
        <c:axId val="5994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1 at 30x10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Data'!$K$4:$K$104</c:f>
              <c:numCache>
                <c:ptCount val="101"/>
                <c:pt idx="0">
                  <c:v>27000000</c:v>
                </c:pt>
                <c:pt idx="1">
                  <c:v>27060000</c:v>
                </c:pt>
                <c:pt idx="2">
                  <c:v>27120000</c:v>
                </c:pt>
                <c:pt idx="3">
                  <c:v>27180000</c:v>
                </c:pt>
                <c:pt idx="4">
                  <c:v>27240000</c:v>
                </c:pt>
                <c:pt idx="5">
                  <c:v>27300000</c:v>
                </c:pt>
                <c:pt idx="6">
                  <c:v>27360000</c:v>
                </c:pt>
                <c:pt idx="7">
                  <c:v>27420000</c:v>
                </c:pt>
                <c:pt idx="8">
                  <c:v>27480000</c:v>
                </c:pt>
                <c:pt idx="9">
                  <c:v>27540000</c:v>
                </c:pt>
                <c:pt idx="10">
                  <c:v>27600000</c:v>
                </c:pt>
                <c:pt idx="11">
                  <c:v>27660000</c:v>
                </c:pt>
                <c:pt idx="12">
                  <c:v>27720000</c:v>
                </c:pt>
                <c:pt idx="13">
                  <c:v>27780000</c:v>
                </c:pt>
                <c:pt idx="14">
                  <c:v>27840000</c:v>
                </c:pt>
                <c:pt idx="15">
                  <c:v>27900000</c:v>
                </c:pt>
                <c:pt idx="16">
                  <c:v>27960000</c:v>
                </c:pt>
                <c:pt idx="17">
                  <c:v>28020000</c:v>
                </c:pt>
                <c:pt idx="18">
                  <c:v>28080000</c:v>
                </c:pt>
                <c:pt idx="19">
                  <c:v>28140000</c:v>
                </c:pt>
                <c:pt idx="20">
                  <c:v>28200000</c:v>
                </c:pt>
                <c:pt idx="21">
                  <c:v>28260000</c:v>
                </c:pt>
                <c:pt idx="22">
                  <c:v>28320000</c:v>
                </c:pt>
                <c:pt idx="23">
                  <c:v>28380000</c:v>
                </c:pt>
                <c:pt idx="24">
                  <c:v>28440000</c:v>
                </c:pt>
                <c:pt idx="25">
                  <c:v>28500000</c:v>
                </c:pt>
                <c:pt idx="26">
                  <c:v>28560000</c:v>
                </c:pt>
                <c:pt idx="27">
                  <c:v>28620000</c:v>
                </c:pt>
                <c:pt idx="28">
                  <c:v>28680000</c:v>
                </c:pt>
                <c:pt idx="29">
                  <c:v>28740000</c:v>
                </c:pt>
                <c:pt idx="30">
                  <c:v>28800000</c:v>
                </c:pt>
                <c:pt idx="31">
                  <c:v>28860000</c:v>
                </c:pt>
                <c:pt idx="32">
                  <c:v>28920000</c:v>
                </c:pt>
                <c:pt idx="33">
                  <c:v>28980000</c:v>
                </c:pt>
                <c:pt idx="34">
                  <c:v>29040000</c:v>
                </c:pt>
                <c:pt idx="35">
                  <c:v>29100000</c:v>
                </c:pt>
                <c:pt idx="36">
                  <c:v>29160000</c:v>
                </c:pt>
                <c:pt idx="37">
                  <c:v>29220000</c:v>
                </c:pt>
                <c:pt idx="38">
                  <c:v>29280000</c:v>
                </c:pt>
                <c:pt idx="39">
                  <c:v>29340000</c:v>
                </c:pt>
                <c:pt idx="40">
                  <c:v>29400000</c:v>
                </c:pt>
                <c:pt idx="41">
                  <c:v>29460000</c:v>
                </c:pt>
                <c:pt idx="42">
                  <c:v>29520000</c:v>
                </c:pt>
                <c:pt idx="43">
                  <c:v>29580000</c:v>
                </c:pt>
                <c:pt idx="44">
                  <c:v>29640000</c:v>
                </c:pt>
                <c:pt idx="45">
                  <c:v>29700000</c:v>
                </c:pt>
                <c:pt idx="46">
                  <c:v>29760000</c:v>
                </c:pt>
                <c:pt idx="47">
                  <c:v>29820000</c:v>
                </c:pt>
                <c:pt idx="48">
                  <c:v>29880000</c:v>
                </c:pt>
                <c:pt idx="49">
                  <c:v>29940000</c:v>
                </c:pt>
                <c:pt idx="50">
                  <c:v>30000000</c:v>
                </c:pt>
                <c:pt idx="51">
                  <c:v>30060000</c:v>
                </c:pt>
                <c:pt idx="52">
                  <c:v>30120000</c:v>
                </c:pt>
                <c:pt idx="53">
                  <c:v>30180000</c:v>
                </c:pt>
                <c:pt idx="54">
                  <c:v>30240000</c:v>
                </c:pt>
                <c:pt idx="55">
                  <c:v>30300000</c:v>
                </c:pt>
                <c:pt idx="56">
                  <c:v>30360000</c:v>
                </c:pt>
                <c:pt idx="57">
                  <c:v>30420000</c:v>
                </c:pt>
                <c:pt idx="58">
                  <c:v>30480000</c:v>
                </c:pt>
                <c:pt idx="59">
                  <c:v>30540000</c:v>
                </c:pt>
                <c:pt idx="60">
                  <c:v>30600000</c:v>
                </c:pt>
                <c:pt idx="61">
                  <c:v>30660000</c:v>
                </c:pt>
                <c:pt idx="62">
                  <c:v>30720000</c:v>
                </c:pt>
                <c:pt idx="63">
                  <c:v>30780000</c:v>
                </c:pt>
                <c:pt idx="64">
                  <c:v>30840000</c:v>
                </c:pt>
                <c:pt idx="65">
                  <c:v>30900000</c:v>
                </c:pt>
                <c:pt idx="66">
                  <c:v>30960000</c:v>
                </c:pt>
                <c:pt idx="67">
                  <c:v>31020000</c:v>
                </c:pt>
                <c:pt idx="68">
                  <c:v>31080000</c:v>
                </c:pt>
                <c:pt idx="69">
                  <c:v>31140000</c:v>
                </c:pt>
                <c:pt idx="70">
                  <c:v>31200000</c:v>
                </c:pt>
                <c:pt idx="71">
                  <c:v>31260000</c:v>
                </c:pt>
                <c:pt idx="72">
                  <c:v>31320000</c:v>
                </c:pt>
                <c:pt idx="73">
                  <c:v>31380000</c:v>
                </c:pt>
                <c:pt idx="74">
                  <c:v>31440000</c:v>
                </c:pt>
                <c:pt idx="75">
                  <c:v>31500000</c:v>
                </c:pt>
                <c:pt idx="76">
                  <c:v>31560000</c:v>
                </c:pt>
                <c:pt idx="77">
                  <c:v>31620000</c:v>
                </c:pt>
                <c:pt idx="78">
                  <c:v>31680000</c:v>
                </c:pt>
                <c:pt idx="79">
                  <c:v>31740000</c:v>
                </c:pt>
                <c:pt idx="80">
                  <c:v>31800000</c:v>
                </c:pt>
                <c:pt idx="81">
                  <c:v>31860000</c:v>
                </c:pt>
                <c:pt idx="82">
                  <c:v>31920000</c:v>
                </c:pt>
                <c:pt idx="83">
                  <c:v>31980000</c:v>
                </c:pt>
                <c:pt idx="84">
                  <c:v>32040000</c:v>
                </c:pt>
                <c:pt idx="85">
                  <c:v>32100000</c:v>
                </c:pt>
                <c:pt idx="86">
                  <c:v>32160000</c:v>
                </c:pt>
                <c:pt idx="87">
                  <c:v>32220000</c:v>
                </c:pt>
                <c:pt idx="88">
                  <c:v>32280000</c:v>
                </c:pt>
                <c:pt idx="89">
                  <c:v>32340000</c:v>
                </c:pt>
                <c:pt idx="90">
                  <c:v>32400000</c:v>
                </c:pt>
                <c:pt idx="91">
                  <c:v>32460000</c:v>
                </c:pt>
                <c:pt idx="92">
                  <c:v>32520000</c:v>
                </c:pt>
                <c:pt idx="93">
                  <c:v>32580000</c:v>
                </c:pt>
                <c:pt idx="94">
                  <c:v>32640000</c:v>
                </c:pt>
                <c:pt idx="95">
                  <c:v>32700000</c:v>
                </c:pt>
                <c:pt idx="96">
                  <c:v>32760000</c:v>
                </c:pt>
                <c:pt idx="97">
                  <c:v>32820000</c:v>
                </c:pt>
                <c:pt idx="98">
                  <c:v>32880000</c:v>
                </c:pt>
                <c:pt idx="99">
                  <c:v>32940000</c:v>
                </c:pt>
                <c:pt idx="100">
                  <c:v>33000000</c:v>
                </c:pt>
              </c:numCache>
            </c:numRef>
          </c:cat>
          <c:val>
            <c:numRef>
              <c:f>'Frequency Data'!$S$4:$S$104</c:f>
              <c:numCache>
                <c:ptCount val="101"/>
                <c:pt idx="0">
                  <c:v>0.10015137677407142</c:v>
                </c:pt>
                <c:pt idx="1">
                  <c:v>0.104277047811658</c:v>
                </c:pt>
                <c:pt idx="2">
                  <c:v>0.10866181280401911</c:v>
                </c:pt>
                <c:pt idx="3">
                  <c:v>0.11332779979596644</c:v>
                </c:pt>
                <c:pt idx="4">
                  <c:v>0.11829954674814841</c:v>
                </c:pt>
                <c:pt idx="5">
                  <c:v>0.12360432294905453</c:v>
                </c:pt>
                <c:pt idx="6">
                  <c:v>0.12927250148288388</c:v>
                </c:pt>
                <c:pt idx="7">
                  <c:v>0.1353379922190629</c:v>
                </c:pt>
                <c:pt idx="8">
                  <c:v>0.14183874680626013</c:v>
                </c:pt>
                <c:pt idx="9">
                  <c:v>0.14881734965888443</c:v>
                </c:pt>
                <c:pt idx="10">
                  <c:v>0.15632171205011186</c:v>
                </c:pt>
                <c:pt idx="11">
                  <c:v>0.16440589034562192</c:v>
                </c:pt>
                <c:pt idx="12">
                  <c:v>0.17313105435350923</c:v>
                </c:pt>
                <c:pt idx="13">
                  <c:v>0.18256663802786186</c:v>
                </c:pt>
                <c:pt idx="14">
                  <c:v>0.19279171274407364</c:v>
                </c:pt>
                <c:pt idx="15">
                  <c:v>0.2038966335948631</c:v>
                </c:pt>
                <c:pt idx="16">
                  <c:v>0.2159850223530363</c:v>
                </c:pt>
                <c:pt idx="17">
                  <c:v>0.2291761678810148</c:v>
                </c:pt>
                <c:pt idx="18">
                  <c:v>0.24360794716451156</c:v>
                </c:pt>
                <c:pt idx="19">
                  <c:v>0.25944039963594623</c:v>
                </c:pt>
                <c:pt idx="20">
                  <c:v>0.27686012657098474</c:v>
                </c:pt>
                <c:pt idx="21">
                  <c:v>0.2960857396477826</c:v>
                </c:pt>
                <c:pt idx="22">
                  <c:v>0.3173746532885637</c:v>
                </c:pt>
                <c:pt idx="23">
                  <c:v>0.341031611352461</c:v>
                </c:pt>
                <c:pt idx="24">
                  <c:v>0.36741947050685125</c:v>
                </c:pt>
                <c:pt idx="25">
                  <c:v>0.39697294533866034</c:v>
                </c:pt>
                <c:pt idx="26">
                  <c:v>0.4302162763763257</c:v>
                </c:pt>
                <c:pt idx="27">
                  <c:v>0.467786145162762</c:v>
                </c:pt>
                <c:pt idx="28">
                  <c:v>0.5104616810586255</c:v>
                </c:pt>
                <c:pt idx="29">
                  <c:v>0.5592041604058863</c:v>
                </c:pt>
                <c:pt idx="30">
                  <c:v>0.6152101112637675</c:v>
                </c:pt>
                <c:pt idx="31">
                  <c:v>0.6799831977787786</c:v>
                </c:pt>
                <c:pt idx="32">
                  <c:v>0.7554327751519252</c:v>
                </c:pt>
                <c:pt idx="33">
                  <c:v>0.8440108816574597</c:v>
                </c:pt>
                <c:pt idx="34">
                  <c:v>0.9489055028527064</c:v>
                </c:pt>
                <c:pt idx="35">
                  <c:v>1.0743176152572271</c:v>
                </c:pt>
                <c:pt idx="36">
                  <c:v>1.225865216385323</c:v>
                </c:pt>
                <c:pt idx="37">
                  <c:v>1.411183508682002</c:v>
                </c:pt>
                <c:pt idx="38">
                  <c:v>1.640834118896656</c:v>
                </c:pt>
                <c:pt idx="39">
                  <c:v>1.9297110554195833</c:v>
                </c:pt>
                <c:pt idx="40">
                  <c:v>2.2992606913789575</c:v>
                </c:pt>
                <c:pt idx="41">
                  <c:v>2.7810578196210947</c:v>
                </c:pt>
                <c:pt idx="42">
                  <c:v>3.422660865459939</c:v>
                </c:pt>
                <c:pt idx="43">
                  <c:v>4.297260962368028</c:v>
                </c:pt>
                <c:pt idx="44">
                  <c:v>5.519289339084948</c:v>
                </c:pt>
                <c:pt idx="45">
                  <c:v>7.267503558215254</c:v>
                </c:pt>
                <c:pt idx="46">
                  <c:v>9.808336472352</c:v>
                </c:pt>
                <c:pt idx="47">
                  <c:v>13.468362426275304</c:v>
                </c:pt>
                <c:pt idx="48">
                  <c:v>18.35520578836876</c:v>
                </c:pt>
                <c:pt idx="49">
                  <c:v>23.44611508940611</c:v>
                </c:pt>
                <c:pt idx="50">
                  <c:v>25.800107450076048</c:v>
                </c:pt>
                <c:pt idx="51">
                  <c:v>23.361196181333312</c:v>
                </c:pt>
                <c:pt idx="52">
                  <c:v>18.251328286810345</c:v>
                </c:pt>
                <c:pt idx="53">
                  <c:v>13.384518103162355</c:v>
                </c:pt>
                <c:pt idx="54">
                  <c:v>9.749037905528906</c:v>
                </c:pt>
                <c:pt idx="55">
                  <c:v>7.226792581149737</c:v>
                </c:pt>
                <c:pt idx="56">
                  <c:v>5.491100665105605</c:v>
                </c:pt>
                <c:pt idx="57">
                  <c:v>4.277317848997422</c:v>
                </c:pt>
                <c:pt idx="58">
                  <c:v>3.408198644551842</c:v>
                </c:pt>
                <c:pt idx="59">
                  <c:v>2.7703147559999333</c:v>
                </c:pt>
                <c:pt idx="60">
                  <c:v>2.2911018972882284</c:v>
                </c:pt>
                <c:pt idx="61">
                  <c:v>1.9233907356525022</c:v>
                </c:pt>
                <c:pt idx="62">
                  <c:v>1.6358509632152225</c:v>
                </c:pt>
                <c:pt idx="63">
                  <c:v>1.4071928364728958</c:v>
                </c:pt>
                <c:pt idx="64">
                  <c:v>1.2226248857705067</c:v>
                </c:pt>
                <c:pt idx="65">
                  <c:v>1.0716540841157594</c:v>
                </c:pt>
                <c:pt idx="66">
                  <c:v>0.9466920878979379</c:v>
                </c:pt>
                <c:pt idx="67">
                  <c:v>0.8421535387745658</c:v>
                </c:pt>
                <c:pt idx="68">
                  <c:v>0.7538606106262751</c:v>
                </c:pt>
                <c:pt idx="69">
                  <c:v>0.678642015252644</c:v>
                </c:pt>
                <c:pt idx="70">
                  <c:v>0.614057944659197</c:v>
                </c:pt>
                <c:pt idx="71">
                  <c:v>0.5582081301400458</c:v>
                </c:pt>
                <c:pt idx="72">
                  <c:v>0.5095957473743222</c:v>
                </c:pt>
                <c:pt idx="73">
                  <c:v>0.46702947957873014</c:v>
                </c:pt>
                <c:pt idx="74">
                  <c:v>0.4295520655175945</c:v>
                </c:pt>
                <c:pt idx="75">
                  <c:v>0.3963875015192572</c:v>
                </c:pt>
                <c:pt idx="76">
                  <c:v>0.3669015628227046</c:v>
                </c:pt>
                <c:pt idx="77">
                  <c:v>0.340571957249462</c:v>
                </c:pt>
                <c:pt idx="78">
                  <c:v>0.3169655282645891</c:v>
                </c:pt>
                <c:pt idx="79">
                  <c:v>0.29572067485852954</c:v>
                </c:pt>
                <c:pt idx="80">
                  <c:v>0.27653367250679206</c:v>
                </c:pt>
                <c:pt idx="81">
                  <c:v>0.25914793993042506</c:v>
                </c:pt>
                <c:pt idx="82">
                  <c:v>0.24334555077973744</c:v>
                </c:pt>
                <c:pt idx="83">
                  <c:v>0.2289404709165542</c:v>
                </c:pt>
                <c:pt idx="84">
                  <c:v>0.21577313290268038</c:v>
                </c:pt>
                <c:pt idx="85">
                  <c:v>0.20370605466818278</c:v>
                </c:pt>
                <c:pt idx="86">
                  <c:v>0.1926202794466683</c:v>
                </c:pt>
                <c:pt idx="87">
                  <c:v>0.18241246607087871</c:v>
                </c:pt>
                <c:pt idx="88">
                  <c:v>0.17299249762150035</c:v>
                </c:pt>
                <c:pt idx="89">
                  <c:v>0.16428150575022246</c:v>
                </c:pt>
                <c:pt idx="90">
                  <c:v>0.15621023027706113</c:v>
                </c:pt>
                <c:pt idx="91">
                  <c:v>0.14871765070770768</c:v>
                </c:pt>
                <c:pt idx="92">
                  <c:v>0.1417498394474712</c:v>
                </c:pt>
                <c:pt idx="93">
                  <c:v>0.13525899666917662</c:v>
                </c:pt>
                <c:pt idx="94">
                  <c:v>0.12920263473480623</c:v>
                </c:pt>
                <c:pt idx="95">
                  <c:v>0.12354288630346082</c:v>
                </c:pt>
                <c:pt idx="96">
                  <c:v>0.11824591517696219</c:v>
                </c:pt>
                <c:pt idx="97">
                  <c:v>0.11328141283707092</c:v>
                </c:pt>
                <c:pt idx="98">
                  <c:v>0.10862216674071695</c:v>
                </c:pt>
                <c:pt idx="99">
                  <c:v>0.10424368893409024</c:v>
                </c:pt>
                <c:pt idx="100">
                  <c:v>0.10012389555506654</c:v>
                </c:pt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auto val="1"/>
        <c:lblOffset val="100"/>
        <c:tickLblSkip val="10"/>
        <c:tickMarkSkip val="5"/>
        <c:noMultiLvlLbl val="0"/>
      </c:catAx>
      <c:valAx>
        <c:axId val="2332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100x10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Data'!$F$4:$F$104</c:f>
              <c:numCache>
                <c:ptCount val="101"/>
                <c:pt idx="0">
                  <c:v>90000</c:v>
                </c:pt>
                <c:pt idx="1">
                  <c:v>90200</c:v>
                </c:pt>
                <c:pt idx="2">
                  <c:v>90400</c:v>
                </c:pt>
                <c:pt idx="3">
                  <c:v>90600</c:v>
                </c:pt>
                <c:pt idx="4">
                  <c:v>90800</c:v>
                </c:pt>
                <c:pt idx="5">
                  <c:v>91000</c:v>
                </c:pt>
                <c:pt idx="6">
                  <c:v>91200</c:v>
                </c:pt>
                <c:pt idx="7">
                  <c:v>91400</c:v>
                </c:pt>
                <c:pt idx="8">
                  <c:v>91600</c:v>
                </c:pt>
                <c:pt idx="9">
                  <c:v>91800</c:v>
                </c:pt>
                <c:pt idx="10">
                  <c:v>92000</c:v>
                </c:pt>
                <c:pt idx="11">
                  <c:v>92200</c:v>
                </c:pt>
                <c:pt idx="12">
                  <c:v>92400</c:v>
                </c:pt>
                <c:pt idx="13">
                  <c:v>92600</c:v>
                </c:pt>
                <c:pt idx="14">
                  <c:v>92800</c:v>
                </c:pt>
                <c:pt idx="15">
                  <c:v>93000</c:v>
                </c:pt>
                <c:pt idx="16">
                  <c:v>93200</c:v>
                </c:pt>
                <c:pt idx="17">
                  <c:v>93400</c:v>
                </c:pt>
                <c:pt idx="18">
                  <c:v>93600</c:v>
                </c:pt>
                <c:pt idx="19">
                  <c:v>93800</c:v>
                </c:pt>
                <c:pt idx="20">
                  <c:v>94000</c:v>
                </c:pt>
                <c:pt idx="21">
                  <c:v>94200</c:v>
                </c:pt>
                <c:pt idx="22">
                  <c:v>94400</c:v>
                </c:pt>
                <c:pt idx="23">
                  <c:v>94600</c:v>
                </c:pt>
                <c:pt idx="24">
                  <c:v>94800</c:v>
                </c:pt>
                <c:pt idx="25">
                  <c:v>95000</c:v>
                </c:pt>
                <c:pt idx="26">
                  <c:v>95200</c:v>
                </c:pt>
                <c:pt idx="27">
                  <c:v>95400</c:v>
                </c:pt>
                <c:pt idx="28">
                  <c:v>95600</c:v>
                </c:pt>
                <c:pt idx="29">
                  <c:v>95800</c:v>
                </c:pt>
                <c:pt idx="30">
                  <c:v>96000</c:v>
                </c:pt>
                <c:pt idx="31">
                  <c:v>96200</c:v>
                </c:pt>
                <c:pt idx="32">
                  <c:v>96400</c:v>
                </c:pt>
                <c:pt idx="33">
                  <c:v>96600</c:v>
                </c:pt>
                <c:pt idx="34">
                  <c:v>96800</c:v>
                </c:pt>
                <c:pt idx="35">
                  <c:v>97000</c:v>
                </c:pt>
                <c:pt idx="36">
                  <c:v>97200</c:v>
                </c:pt>
                <c:pt idx="37">
                  <c:v>97400</c:v>
                </c:pt>
                <c:pt idx="38">
                  <c:v>97600</c:v>
                </c:pt>
                <c:pt idx="39">
                  <c:v>97800</c:v>
                </c:pt>
                <c:pt idx="40">
                  <c:v>98000</c:v>
                </c:pt>
                <c:pt idx="41">
                  <c:v>98200</c:v>
                </c:pt>
                <c:pt idx="42">
                  <c:v>98400</c:v>
                </c:pt>
                <c:pt idx="43">
                  <c:v>98600</c:v>
                </c:pt>
                <c:pt idx="44">
                  <c:v>98800</c:v>
                </c:pt>
                <c:pt idx="45">
                  <c:v>99000</c:v>
                </c:pt>
                <c:pt idx="46">
                  <c:v>99200</c:v>
                </c:pt>
                <c:pt idx="47">
                  <c:v>99400</c:v>
                </c:pt>
                <c:pt idx="48">
                  <c:v>99600</c:v>
                </c:pt>
                <c:pt idx="49">
                  <c:v>99800</c:v>
                </c:pt>
                <c:pt idx="50">
                  <c:v>100000</c:v>
                </c:pt>
                <c:pt idx="51">
                  <c:v>100200</c:v>
                </c:pt>
                <c:pt idx="52">
                  <c:v>100400</c:v>
                </c:pt>
                <c:pt idx="53">
                  <c:v>100600</c:v>
                </c:pt>
                <c:pt idx="54">
                  <c:v>100800</c:v>
                </c:pt>
                <c:pt idx="55">
                  <c:v>101000</c:v>
                </c:pt>
                <c:pt idx="56">
                  <c:v>101200</c:v>
                </c:pt>
                <c:pt idx="57">
                  <c:v>101400</c:v>
                </c:pt>
                <c:pt idx="58">
                  <c:v>101600</c:v>
                </c:pt>
                <c:pt idx="59">
                  <c:v>101800</c:v>
                </c:pt>
                <c:pt idx="60">
                  <c:v>102000</c:v>
                </c:pt>
                <c:pt idx="61">
                  <c:v>102200</c:v>
                </c:pt>
                <c:pt idx="62">
                  <c:v>102400</c:v>
                </c:pt>
                <c:pt idx="63">
                  <c:v>102600</c:v>
                </c:pt>
                <c:pt idx="64">
                  <c:v>102800</c:v>
                </c:pt>
                <c:pt idx="65">
                  <c:v>103000</c:v>
                </c:pt>
                <c:pt idx="66">
                  <c:v>103200</c:v>
                </c:pt>
                <c:pt idx="67">
                  <c:v>103400</c:v>
                </c:pt>
                <c:pt idx="68">
                  <c:v>103600</c:v>
                </c:pt>
                <c:pt idx="69">
                  <c:v>103800</c:v>
                </c:pt>
                <c:pt idx="70">
                  <c:v>104000</c:v>
                </c:pt>
                <c:pt idx="71">
                  <c:v>104200</c:v>
                </c:pt>
                <c:pt idx="72">
                  <c:v>104400</c:v>
                </c:pt>
                <c:pt idx="73">
                  <c:v>104600</c:v>
                </c:pt>
                <c:pt idx="74">
                  <c:v>104800</c:v>
                </c:pt>
                <c:pt idx="75">
                  <c:v>105000</c:v>
                </c:pt>
                <c:pt idx="76">
                  <c:v>105200</c:v>
                </c:pt>
                <c:pt idx="77">
                  <c:v>105400</c:v>
                </c:pt>
                <c:pt idx="78">
                  <c:v>105600</c:v>
                </c:pt>
                <c:pt idx="79">
                  <c:v>105800</c:v>
                </c:pt>
                <c:pt idx="80">
                  <c:v>106000</c:v>
                </c:pt>
                <c:pt idx="81">
                  <c:v>106200</c:v>
                </c:pt>
                <c:pt idx="82">
                  <c:v>106400</c:v>
                </c:pt>
                <c:pt idx="83">
                  <c:v>106600</c:v>
                </c:pt>
                <c:pt idx="84">
                  <c:v>106800</c:v>
                </c:pt>
                <c:pt idx="85">
                  <c:v>107000</c:v>
                </c:pt>
                <c:pt idx="86">
                  <c:v>107200</c:v>
                </c:pt>
                <c:pt idx="87">
                  <c:v>107400</c:v>
                </c:pt>
                <c:pt idx="88">
                  <c:v>107600</c:v>
                </c:pt>
                <c:pt idx="89">
                  <c:v>107800</c:v>
                </c:pt>
                <c:pt idx="90">
                  <c:v>108000</c:v>
                </c:pt>
                <c:pt idx="91">
                  <c:v>108200</c:v>
                </c:pt>
                <c:pt idx="92">
                  <c:v>108400</c:v>
                </c:pt>
                <c:pt idx="93">
                  <c:v>108600</c:v>
                </c:pt>
                <c:pt idx="94">
                  <c:v>108800</c:v>
                </c:pt>
                <c:pt idx="95">
                  <c:v>109000</c:v>
                </c:pt>
                <c:pt idx="96">
                  <c:v>109200</c:v>
                </c:pt>
                <c:pt idx="97">
                  <c:v>109400</c:v>
                </c:pt>
                <c:pt idx="98">
                  <c:v>109600</c:v>
                </c:pt>
                <c:pt idx="99">
                  <c:v>109800</c:v>
                </c:pt>
                <c:pt idx="100">
                  <c:v>110000</c:v>
                </c:pt>
              </c:numCache>
            </c:numRef>
          </c:cat>
          <c:val>
            <c:numRef>
              <c:f>'Frequency Data'!$X$4:$X$104</c:f>
              <c:numCache>
                <c:ptCount val="101"/>
                <c:pt idx="0">
                  <c:v>0.0005368311045395347</c:v>
                </c:pt>
                <c:pt idx="1">
                  <c:v>0.0005578966467897126</c:v>
                </c:pt>
                <c:pt idx="2">
                  <c:v>0.0005802644308234403</c:v>
                </c:pt>
                <c:pt idx="3">
                  <c:v>0.0006040448049699352</c:v>
                </c:pt>
                <c:pt idx="4">
                  <c:v>0.0006293600774924086</c:v>
                </c:pt>
                <c:pt idx="5">
                  <c:v>0.0006563461064712186</c:v>
                </c:pt>
                <c:pt idx="6">
                  <c:v>0.0006851541416339939</c:v>
                </c:pt>
                <c:pt idx="7">
                  <c:v>0.0007159529647578907</c:v>
                </c:pt>
                <c:pt idx="8">
                  <c:v>0.0007489313851898763</c:v>
                </c:pt>
                <c:pt idx="9">
                  <c:v>0.000784301159349254</c:v>
                </c:pt>
                <c:pt idx="10">
                  <c:v>0.0008223004184445116</c:v>
                </c:pt>
                <c:pt idx="11">
                  <c:v>0.0008631977079035281</c:v>
                </c:pt>
                <c:pt idx="12">
                  <c:v>0.0009072967662960485</c:v>
                </c:pt>
                <c:pt idx="13">
                  <c:v>0.0009549422022893759</c:v>
                </c:pt>
                <c:pt idx="14">
                  <c:v>0.0010065262673729853</c:v>
                </c:pt>
                <c:pt idx="15">
                  <c:v>0.0010624969723219391</c:v>
                </c:pt>
                <c:pt idx="16">
                  <c:v>0.0011233678601509295</c:v>
                </c:pt>
                <c:pt idx="17">
                  <c:v>0.0011897298323969526</c:v>
                </c:pt>
                <c:pt idx="18">
                  <c:v>0.001262265535456993</c:v>
                </c:pt>
                <c:pt idx="19">
                  <c:v>0.0013417669583478053</c:v>
                </c:pt>
                <c:pt idx="20">
                  <c:v>0.001429157085078509</c:v>
                </c:pt>
                <c:pt idx="21">
                  <c:v>0.00152551670125438</c:v>
                </c:pt>
                <c:pt idx="22">
                  <c:v>0.0016321178002053362</c:v>
                </c:pt>
                <c:pt idx="23">
                  <c:v>0.001750465504060062</c:v>
                </c:pt>
                <c:pt idx="24">
                  <c:v>0.0018823510605875194</c:v>
                </c:pt>
                <c:pt idx="25">
                  <c:v>0.0020299193714696023</c:v>
                </c:pt>
                <c:pt idx="26">
                  <c:v>0.0021957557614549427</c:v>
                </c:pt>
                <c:pt idx="27">
                  <c:v>0.0023829984742286385</c:v>
                </c:pt>
                <c:pt idx="28">
                  <c:v>0.0025954859275707978</c:v>
                </c:pt>
                <c:pt idx="29">
                  <c:v>0.0028379514576726775</c:v>
                </c:pt>
                <c:pt idx="30">
                  <c:v>0.0031162837222034607</c:v>
                </c:pt>
                <c:pt idx="31">
                  <c:v>0.003437879049228336</c:v>
                </c:pt>
                <c:pt idx="32">
                  <c:v>0.0038121243160504172</c:v>
                </c:pt>
                <c:pt idx="33">
                  <c:v>0.0042510678693482495</c:v>
                </c:pt>
                <c:pt idx="34">
                  <c:v>0.004770365624068144</c:v>
                </c:pt>
                <c:pt idx="35">
                  <c:v>0.005390636674471678</c:v>
                </c:pt>
                <c:pt idx="36">
                  <c:v>0.006139439319788541</c:v>
                </c:pt>
                <c:pt idx="37">
                  <c:v>0.007054204949223004</c:v>
                </c:pt>
                <c:pt idx="38">
                  <c:v>0.008186680171330793</c:v>
                </c:pt>
                <c:pt idx="39">
                  <c:v>0.009609791758170358</c:v>
                </c:pt>
                <c:pt idx="40">
                  <c:v>0.011428479101348957</c:v>
                </c:pt>
                <c:pt idx="41">
                  <c:v>0.013797130333558238</c:v>
                </c:pt>
                <c:pt idx="42">
                  <c:v>0.01694810482944981</c:v>
                </c:pt>
                <c:pt idx="43">
                  <c:v>0.02123868038248741</c:v>
                </c:pt>
                <c:pt idx="44">
                  <c:v>0.02722685653138056</c:v>
                </c:pt>
                <c:pt idx="45">
                  <c:v>0.03578311558294639</c:v>
                </c:pt>
                <c:pt idx="46">
                  <c:v>0.04820219709495007</c:v>
                </c:pt>
                <c:pt idx="47">
                  <c:v>0.06606400253252874</c:v>
                </c:pt>
                <c:pt idx="48">
                  <c:v>0.08986446432009927</c:v>
                </c:pt>
                <c:pt idx="49">
                  <c:v>0.11457195120138836</c:v>
                </c:pt>
                <c:pt idx="50">
                  <c:v>0.12583679922386143</c:v>
                </c:pt>
                <c:pt idx="51">
                  <c:v>0.1137260639946679</c:v>
                </c:pt>
                <c:pt idx="52">
                  <c:v>0.08868256597505478</c:v>
                </c:pt>
                <c:pt idx="53">
                  <c:v>0.06491206399323478</c:v>
                </c:pt>
                <c:pt idx="54">
                  <c:v>0.04719145986075778</c:v>
                </c:pt>
                <c:pt idx="55">
                  <c:v>0.034916145325782626</c:v>
                </c:pt>
                <c:pt idx="56">
                  <c:v>0.026480076588937602</c:v>
                </c:pt>
                <c:pt idx="57">
                  <c:v>0.02058782983837252</c:v>
                </c:pt>
                <c:pt idx="58">
                  <c:v>0.016373565103443885</c:v>
                </c:pt>
                <c:pt idx="59">
                  <c:v>0.01328393887626717</c:v>
                </c:pt>
                <c:pt idx="60">
                  <c:v>0.01096532887182885</c:v>
                </c:pt>
                <c:pt idx="61">
                  <c:v>0.009188071930280406</c:v>
                </c:pt>
                <c:pt idx="62">
                  <c:v>0.0077997435323404855</c:v>
                </c:pt>
                <c:pt idx="63">
                  <c:v>0.006696841855369673</c:v>
                </c:pt>
                <c:pt idx="64">
                  <c:v>0.005807505372777323</c:v>
                </c:pt>
                <c:pt idx="65">
                  <c:v>0.005080788313901585</c:v>
                </c:pt>
                <c:pt idx="66">
                  <c:v>0.0044798703518081125</c:v>
                </c:pt>
                <c:pt idx="67">
                  <c:v>0.003977666191702403</c:v>
                </c:pt>
                <c:pt idx="68">
                  <c:v>0.0035539278616008455</c:v>
                </c:pt>
                <c:pt idx="69">
                  <c:v>0.0031932943088701544</c:v>
                </c:pt>
                <c:pt idx="70">
                  <c:v>0.0028839541855935737</c:v>
                </c:pt>
                <c:pt idx="71">
                  <c:v>0.0026167131412114545</c:v>
                </c:pt>
                <c:pt idx="72">
                  <c:v>0.0023843327823134188</c:v>
                </c:pt>
                <c:pt idx="73">
                  <c:v>0.0021810551769947937</c:v>
                </c:pt>
                <c:pt idx="74">
                  <c:v>0.00200225609060457</c:v>
                </c:pt>
                <c:pt idx="75">
                  <c:v>0.001844188855288816</c:v>
                </c:pt>
                <c:pt idx="76">
                  <c:v>0.001703792929508579</c:v>
                </c:pt>
                <c:pt idx="77">
                  <c:v>0.0015785492231849792</c:v>
                </c:pt>
                <c:pt idx="78">
                  <c:v>0.001466369635906999</c:v>
                </c:pt>
                <c:pt idx="79">
                  <c:v>0.0013655119052776222</c:v>
                </c:pt>
                <c:pt idx="80">
                  <c:v>0.001274513375392513</c:v>
                </c:pt>
                <c:pt idx="81">
                  <c:v>0.0011921390475601997</c:v>
                </c:pt>
                <c:pt idx="82">
                  <c:v>0.0011173405115536394</c:v>
                </c:pt>
                <c:pt idx="83">
                  <c:v>0.0010492232376245255</c:v>
                </c:pt>
                <c:pt idx="84">
                  <c:v>0.0009870203453662663</c:v>
                </c:pt>
                <c:pt idx="85">
                  <c:v>0.0009300714285110757</c:v>
                </c:pt>
                <c:pt idx="86">
                  <c:v>0.0008778053550515566</c:v>
                </c:pt>
                <c:pt idx="87">
                  <c:v>0.0008297262144262605</c:v>
                </c:pt>
                <c:pt idx="88">
                  <c:v>0.0007854017722099649</c:v>
                </c:pt>
                <c:pt idx="89">
                  <c:v>0.0007444539349818904</c:v>
                </c:pt>
                <c:pt idx="90">
                  <c:v>0.0007065508360629622</c:v>
                </c:pt>
                <c:pt idx="91">
                  <c:v>0.000671400235436689</c:v>
                </c:pt>
                <c:pt idx="92">
                  <c:v>0.0006387439907990417</c:v>
                </c:pt>
                <c:pt idx="93">
                  <c:v>0.0006083534060054589</c:v>
                </c:pt>
                <c:pt idx="94">
                  <c:v>0.0005800253016519525</c:v>
                </c:pt>
                <c:pt idx="95">
                  <c:v>0.0005535786827080448</c:v>
                </c:pt>
                <c:pt idx="96">
                  <c:v>0.0005288519019311745</c:v>
                </c:pt>
                <c:pt idx="97">
                  <c:v>0.0005057002366805178</c:v>
                </c:pt>
                <c:pt idx="98">
                  <c:v>0.0004839938118081886</c:v>
                </c:pt>
                <c:pt idx="99">
                  <c:v>0.00046361581337269316</c:v>
                </c:pt>
                <c:pt idx="100">
                  <c:v>0.00044446094763391755</c:v>
                </c:pt>
              </c:numCache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auto val="1"/>
        <c:lblOffset val="100"/>
        <c:tickLblSkip val="10"/>
        <c:tickMarkSkip val="5"/>
        <c:noMultiLvlLbl val="0"/>
      </c:catAx>
      <c:valAx>
        <c:axId val="106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500x10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Data'!$G$4:$G$104</c:f>
              <c:numCache>
                <c:ptCount val="101"/>
                <c:pt idx="0">
                  <c:v>450000</c:v>
                </c:pt>
                <c:pt idx="1">
                  <c:v>451000</c:v>
                </c:pt>
                <c:pt idx="2">
                  <c:v>452000</c:v>
                </c:pt>
                <c:pt idx="3">
                  <c:v>453000</c:v>
                </c:pt>
                <c:pt idx="4">
                  <c:v>454000</c:v>
                </c:pt>
                <c:pt idx="5">
                  <c:v>455000</c:v>
                </c:pt>
                <c:pt idx="6">
                  <c:v>456000</c:v>
                </c:pt>
                <c:pt idx="7">
                  <c:v>457000</c:v>
                </c:pt>
                <c:pt idx="8">
                  <c:v>458000</c:v>
                </c:pt>
                <c:pt idx="9">
                  <c:v>459000</c:v>
                </c:pt>
                <c:pt idx="10">
                  <c:v>460000</c:v>
                </c:pt>
                <c:pt idx="11">
                  <c:v>461000</c:v>
                </c:pt>
                <c:pt idx="12">
                  <c:v>462000</c:v>
                </c:pt>
                <c:pt idx="13">
                  <c:v>463000</c:v>
                </c:pt>
                <c:pt idx="14">
                  <c:v>464000</c:v>
                </c:pt>
                <c:pt idx="15">
                  <c:v>465000</c:v>
                </c:pt>
                <c:pt idx="16">
                  <c:v>466000</c:v>
                </c:pt>
                <c:pt idx="17">
                  <c:v>467000</c:v>
                </c:pt>
                <c:pt idx="18">
                  <c:v>468000</c:v>
                </c:pt>
                <c:pt idx="19">
                  <c:v>469000</c:v>
                </c:pt>
                <c:pt idx="20">
                  <c:v>470000</c:v>
                </c:pt>
                <c:pt idx="21">
                  <c:v>471000</c:v>
                </c:pt>
                <c:pt idx="22">
                  <c:v>472000</c:v>
                </c:pt>
                <c:pt idx="23">
                  <c:v>473000</c:v>
                </c:pt>
                <c:pt idx="24">
                  <c:v>474000</c:v>
                </c:pt>
                <c:pt idx="25">
                  <c:v>475000</c:v>
                </c:pt>
                <c:pt idx="26">
                  <c:v>476000</c:v>
                </c:pt>
                <c:pt idx="27">
                  <c:v>477000</c:v>
                </c:pt>
                <c:pt idx="28">
                  <c:v>478000</c:v>
                </c:pt>
                <c:pt idx="29">
                  <c:v>479000</c:v>
                </c:pt>
                <c:pt idx="30">
                  <c:v>480000</c:v>
                </c:pt>
                <c:pt idx="31">
                  <c:v>481000</c:v>
                </c:pt>
                <c:pt idx="32">
                  <c:v>482000</c:v>
                </c:pt>
                <c:pt idx="33">
                  <c:v>483000</c:v>
                </c:pt>
                <c:pt idx="34">
                  <c:v>484000</c:v>
                </c:pt>
                <c:pt idx="35">
                  <c:v>485000</c:v>
                </c:pt>
                <c:pt idx="36">
                  <c:v>486000</c:v>
                </c:pt>
                <c:pt idx="37">
                  <c:v>487000</c:v>
                </c:pt>
                <c:pt idx="38">
                  <c:v>488000</c:v>
                </c:pt>
                <c:pt idx="39">
                  <c:v>489000</c:v>
                </c:pt>
                <c:pt idx="40">
                  <c:v>490000</c:v>
                </c:pt>
                <c:pt idx="41">
                  <c:v>491000</c:v>
                </c:pt>
                <c:pt idx="42">
                  <c:v>492000</c:v>
                </c:pt>
                <c:pt idx="43">
                  <c:v>493000</c:v>
                </c:pt>
                <c:pt idx="44">
                  <c:v>494000</c:v>
                </c:pt>
                <c:pt idx="45">
                  <c:v>495000</c:v>
                </c:pt>
                <c:pt idx="46">
                  <c:v>496000</c:v>
                </c:pt>
                <c:pt idx="47">
                  <c:v>497000</c:v>
                </c:pt>
                <c:pt idx="48">
                  <c:v>498000</c:v>
                </c:pt>
                <c:pt idx="49">
                  <c:v>499000</c:v>
                </c:pt>
                <c:pt idx="50">
                  <c:v>500000</c:v>
                </c:pt>
                <c:pt idx="51">
                  <c:v>501000</c:v>
                </c:pt>
                <c:pt idx="52">
                  <c:v>502000</c:v>
                </c:pt>
                <c:pt idx="53">
                  <c:v>503000</c:v>
                </c:pt>
                <c:pt idx="54">
                  <c:v>504000</c:v>
                </c:pt>
                <c:pt idx="55">
                  <c:v>505000</c:v>
                </c:pt>
                <c:pt idx="56">
                  <c:v>506000</c:v>
                </c:pt>
                <c:pt idx="57">
                  <c:v>507000</c:v>
                </c:pt>
                <c:pt idx="58">
                  <c:v>508000</c:v>
                </c:pt>
                <c:pt idx="59">
                  <c:v>509000</c:v>
                </c:pt>
                <c:pt idx="60">
                  <c:v>510000</c:v>
                </c:pt>
                <c:pt idx="61">
                  <c:v>511000</c:v>
                </c:pt>
                <c:pt idx="62">
                  <c:v>512000</c:v>
                </c:pt>
                <c:pt idx="63">
                  <c:v>513000</c:v>
                </c:pt>
                <c:pt idx="64">
                  <c:v>514000</c:v>
                </c:pt>
                <c:pt idx="65">
                  <c:v>515000</c:v>
                </c:pt>
                <c:pt idx="66">
                  <c:v>516000</c:v>
                </c:pt>
                <c:pt idx="67">
                  <c:v>517000</c:v>
                </c:pt>
                <c:pt idx="68">
                  <c:v>518000</c:v>
                </c:pt>
                <c:pt idx="69">
                  <c:v>519000</c:v>
                </c:pt>
                <c:pt idx="70">
                  <c:v>520000</c:v>
                </c:pt>
                <c:pt idx="71">
                  <c:v>521000</c:v>
                </c:pt>
                <c:pt idx="72">
                  <c:v>522000</c:v>
                </c:pt>
                <c:pt idx="73">
                  <c:v>523000</c:v>
                </c:pt>
                <c:pt idx="74">
                  <c:v>524000</c:v>
                </c:pt>
                <c:pt idx="75">
                  <c:v>525000</c:v>
                </c:pt>
                <c:pt idx="76">
                  <c:v>526000</c:v>
                </c:pt>
                <c:pt idx="77">
                  <c:v>527000</c:v>
                </c:pt>
                <c:pt idx="78">
                  <c:v>528000</c:v>
                </c:pt>
                <c:pt idx="79">
                  <c:v>529000</c:v>
                </c:pt>
                <c:pt idx="80">
                  <c:v>530000</c:v>
                </c:pt>
                <c:pt idx="81">
                  <c:v>531000</c:v>
                </c:pt>
                <c:pt idx="82">
                  <c:v>532000</c:v>
                </c:pt>
                <c:pt idx="83">
                  <c:v>533000</c:v>
                </c:pt>
                <c:pt idx="84">
                  <c:v>534000</c:v>
                </c:pt>
                <c:pt idx="85">
                  <c:v>535000</c:v>
                </c:pt>
                <c:pt idx="86">
                  <c:v>536000</c:v>
                </c:pt>
                <c:pt idx="87">
                  <c:v>537000</c:v>
                </c:pt>
                <c:pt idx="88">
                  <c:v>538000</c:v>
                </c:pt>
                <c:pt idx="89">
                  <c:v>539000</c:v>
                </c:pt>
                <c:pt idx="90">
                  <c:v>540000</c:v>
                </c:pt>
                <c:pt idx="91">
                  <c:v>541000</c:v>
                </c:pt>
                <c:pt idx="92">
                  <c:v>542000</c:v>
                </c:pt>
                <c:pt idx="93">
                  <c:v>543000</c:v>
                </c:pt>
                <c:pt idx="94">
                  <c:v>544000</c:v>
                </c:pt>
                <c:pt idx="95">
                  <c:v>545000</c:v>
                </c:pt>
                <c:pt idx="96">
                  <c:v>546000</c:v>
                </c:pt>
                <c:pt idx="97">
                  <c:v>547000</c:v>
                </c:pt>
                <c:pt idx="98">
                  <c:v>548000</c:v>
                </c:pt>
                <c:pt idx="99">
                  <c:v>549000</c:v>
                </c:pt>
                <c:pt idx="100">
                  <c:v>550000</c:v>
                </c:pt>
              </c:numCache>
            </c:numRef>
          </c:cat>
          <c:val>
            <c:numRef>
              <c:f>'Frequency Data'!$AA$4:$AA$104</c:f>
              <c:numCache>
                <c:ptCount val="101"/>
                <c:pt idx="0">
                  <c:v>0.0003788227240282713</c:v>
                </c:pt>
                <c:pt idx="1">
                  <c:v>0.00039337539643319905</c:v>
                </c:pt>
                <c:pt idx="2">
                  <c:v>0.0004088254229038412</c:v>
                </c:pt>
                <c:pt idx="3">
                  <c:v>0.00042524869321666536</c:v>
                </c:pt>
                <c:pt idx="4">
                  <c:v>0.0004427293128858748</c:v>
                </c:pt>
                <c:pt idx="5">
                  <c:v>0.00046136069445208743</c:v>
                </c:pt>
                <c:pt idx="6">
                  <c:v>0.0004812468216061839</c:v>
                </c:pt>
                <c:pt idx="7">
                  <c:v>0.0005025037181188254</c:v>
                </c:pt>
                <c:pt idx="8">
                  <c:v>0.0005252611603462604</c:v>
                </c:pt>
                <c:pt idx="9">
                  <c:v>0.0005496646805261145</c:v>
                </c:pt>
                <c:pt idx="10">
                  <c:v>0.0005758779186094617</c:v>
                </c:pt>
                <c:pt idx="11">
                  <c:v>0.0006040853935796538</c:v>
                </c:pt>
                <c:pt idx="12">
                  <c:v>0.0006344957818470223</c:v>
                </c:pt>
                <c:pt idx="13">
                  <c:v>0.0006673458113881389</c:v>
                </c:pt>
                <c:pt idx="14">
                  <c:v>0.0007029049071546994</c:v>
                </c:pt>
                <c:pt idx="15">
                  <c:v>0.0007414807576957149</c:v>
                </c:pt>
                <c:pt idx="16">
                  <c:v>0.0007834260173201208</c:v>
                </c:pt>
                <c:pt idx="17">
                  <c:v>0.0008291464157325638</c:v>
                </c:pt>
                <c:pt idx="18">
                  <c:v>0.0008791106223525422</c:v>
                </c:pt>
                <c:pt idx="19">
                  <c:v>0.0009338623116048469</c:v>
                </c:pt>
                <c:pt idx="20">
                  <c:v>0.000994035006858453</c:v>
                </c:pt>
                <c:pt idx="21">
                  <c:v>0.0010603704563192202</c:v>
                </c:pt>
                <c:pt idx="22">
                  <c:v>0.0011337415309201108</c:v>
                </c:pt>
                <c:pt idx="23">
                  <c:v>0.0012151809562014398</c:v>
                </c:pt>
                <c:pt idx="24">
                  <c:v>0.0013059176321212993</c:v>
                </c:pt>
                <c:pt idx="25">
                  <c:v>0.0014074229074492579</c:v>
                </c:pt>
                <c:pt idx="26">
                  <c:v>0.0015214700338224772</c:v>
                </c:pt>
                <c:pt idx="27">
                  <c:v>0.0016502112406851627</c:v>
                </c:pt>
                <c:pt idx="28">
                  <c:v>0.0017962786157371552</c:v>
                </c:pt>
                <c:pt idx="29">
                  <c:v>0.00196291750635225</c:v>
                </c:pt>
                <c:pt idx="30">
                  <c:v>0.0021541648806644095</c:v>
                </c:pt>
                <c:pt idx="31">
                  <c:v>0.002375090642597204</c:v>
                </c:pt>
                <c:pt idx="32">
                  <c:v>0.0026321283103291904</c:v>
                </c:pt>
                <c:pt idx="33">
                  <c:v>0.002933534419008979</c:v>
                </c:pt>
                <c:pt idx="34">
                  <c:v>0.0032900362785925094</c:v>
                </c:pt>
                <c:pt idx="35">
                  <c:v>0.0037157600053547035</c:v>
                </c:pt>
                <c:pt idx="36">
                  <c:v>0.004229583121584317</c:v>
                </c:pt>
                <c:pt idx="37">
                  <c:v>0.004857142565420261</c:v>
                </c:pt>
                <c:pt idx="38">
                  <c:v>0.005633874568031397</c:v>
                </c:pt>
                <c:pt idx="39">
                  <c:v>0.006609711848964803</c:v>
                </c:pt>
                <c:pt idx="40">
                  <c:v>0.00785649429386596</c:v>
                </c:pt>
                <c:pt idx="41">
                  <c:v>0.009479895080307962</c:v>
                </c:pt>
                <c:pt idx="42">
                  <c:v>0.01163892534282042</c:v>
                </c:pt>
                <c:pt idx="43">
                  <c:v>0.014578028774059403</c:v>
                </c:pt>
                <c:pt idx="44">
                  <c:v>0.018678880672666407</c:v>
                </c:pt>
                <c:pt idx="45">
                  <c:v>0.024536696296726765</c:v>
                </c:pt>
                <c:pt idx="46">
                  <c:v>0.03303633524463866</c:v>
                </c:pt>
                <c:pt idx="47">
                  <c:v>0.04525634662453674</c:v>
                </c:pt>
                <c:pt idx="48">
                  <c:v>0.06153109547398458</c:v>
                </c:pt>
                <c:pt idx="49">
                  <c:v>0.07841144635615678</c:v>
                </c:pt>
                <c:pt idx="50">
                  <c:v>0.08608069212948784</c:v>
                </c:pt>
                <c:pt idx="51">
                  <c:v>0.07776021348078391</c:v>
                </c:pt>
                <c:pt idx="52">
                  <c:v>0.06060904406198647</c:v>
                </c:pt>
                <c:pt idx="53">
                  <c:v>0.044343373850961425</c:v>
                </c:pt>
                <c:pt idx="54">
                  <c:v>0.03222353816259393</c:v>
                </c:pt>
                <c:pt idx="55">
                  <c:v>0.023831147339823625</c:v>
                </c:pt>
                <c:pt idx="56">
                  <c:v>0.018065462181998074</c:v>
                </c:pt>
                <c:pt idx="57">
                  <c:v>0.014039573278239171</c:v>
                </c:pt>
                <c:pt idx="58">
                  <c:v>0.011160981484465083</c:v>
                </c:pt>
                <c:pt idx="59">
                  <c:v>0.009051156810387389</c:v>
                </c:pt>
                <c:pt idx="60">
                  <c:v>0.007468256658948613</c:v>
                </c:pt>
                <c:pt idx="61">
                  <c:v>0.006255248473893675</c:v>
                </c:pt>
                <c:pt idx="62">
                  <c:v>0.005307931934948547</c:v>
                </c:pt>
                <c:pt idx="63">
                  <c:v>0.004555563776220244</c:v>
                </c:pt>
                <c:pt idx="64">
                  <c:v>0.003949034969336555</c:v>
                </c:pt>
                <c:pt idx="65">
                  <c:v>0.0034535354836810073</c:v>
                </c:pt>
                <c:pt idx="66">
                  <c:v>0.003043910687711043</c:v>
                </c:pt>
                <c:pt idx="67">
                  <c:v>0.0027016593767190686</c:v>
                </c:pt>
                <c:pt idx="68">
                  <c:v>0.002412952711540167</c:v>
                </c:pt>
                <c:pt idx="69">
                  <c:v>0.002167300964074581</c:v>
                </c:pt>
                <c:pt idx="70">
                  <c:v>0.001956639534202961</c:v>
                </c:pt>
                <c:pt idx="71">
                  <c:v>0.0017746915187530838</c:v>
                </c:pt>
                <c:pt idx="72">
                  <c:v>0.0016165159925647396</c:v>
                </c:pt>
                <c:pt idx="73">
                  <c:v>0.0014781831149351646</c:v>
                </c:pt>
                <c:pt idx="74">
                  <c:v>0.0013565372191465532</c:v>
                </c:pt>
                <c:pt idx="75">
                  <c:v>0.0012490218408526673</c:v>
                </c:pt>
                <c:pt idx="76">
                  <c:v>0.0011535489512864026</c:v>
                </c:pt>
                <c:pt idx="77">
                  <c:v>0.0010684001440920624</c:v>
                </c:pt>
                <c:pt idx="78">
                  <c:v>0.000992151196906712</c:v>
                </c:pt>
                <c:pt idx="79">
                  <c:v>0.0009236139236167957</c:v>
                </c:pt>
                <c:pt idx="80">
                  <c:v>0.0008617909508462063</c:v>
                </c:pt>
                <c:pt idx="81">
                  <c:v>0.0008058402497445811</c:v>
                </c:pt>
                <c:pt idx="82">
                  <c:v>0.0007550470989697802</c:v>
                </c:pt>
                <c:pt idx="83">
                  <c:v>0.0007088017574467718</c:v>
                </c:pt>
                <c:pt idx="84">
                  <c:v>0.000666581559974945</c:v>
                </c:pt>
                <c:pt idx="85">
                  <c:v>0.0006279364651088051</c:v>
                </c:pt>
                <c:pt idx="86">
                  <c:v>0.0005924773172405534</c:v>
                </c:pt>
                <c:pt idx="87">
                  <c:v>0.0005598662572116424</c:v>
                </c:pt>
                <c:pt idx="88">
                  <c:v>0.0005298088446877474</c:v>
                </c:pt>
                <c:pt idx="89">
                  <c:v>0.0005020475526883802</c:v>
                </c:pt>
                <c:pt idx="90">
                  <c:v>0.00047635636844288893</c:v>
                </c:pt>
                <c:pt idx="91">
                  <c:v>0.00045253629117607876</c:v>
                </c:pt>
                <c:pt idx="92">
                  <c:v>0.00043041156088351976</c:v>
                </c:pt>
                <c:pt idx="93">
                  <c:v>0.0004098264858395726</c:v>
                </c:pt>
                <c:pt idx="94">
                  <c:v>0.0003906427628502593</c:v>
                </c:pt>
                <c:pt idx="95">
                  <c:v>0.00037273720487127353</c:v>
                </c:pt>
                <c:pt idx="96">
                  <c:v>0.00035599980686977425</c:v>
                </c:pt>
                <c:pt idx="97">
                  <c:v>0.0003403320937044283</c:v>
                </c:pt>
                <c:pt idx="98">
                  <c:v>0.0003256457040796297</c:v>
                </c:pt>
                <c:pt idx="99">
                  <c:v>0.0003118611728674052</c:v>
                </c:pt>
                <c:pt idx="100">
                  <c:v>0.0002989068807217304</c:v>
                </c:pt>
              </c:numCache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tickLblSkip val="10"/>
        <c:tickMarkSkip val="5"/>
        <c:noMultiLvlLbl val="0"/>
      </c:catAx>
      <c:valAx>
        <c:axId val="56135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2 at 1x10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rad/s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'Frequency Data'!$H$4:$H$104</c:f>
              <c:numCache>
                <c:ptCount val="101"/>
                <c:pt idx="0">
                  <c:v>900000</c:v>
                </c:pt>
                <c:pt idx="1">
                  <c:v>902000</c:v>
                </c:pt>
                <c:pt idx="2">
                  <c:v>904000</c:v>
                </c:pt>
                <c:pt idx="3">
                  <c:v>906000</c:v>
                </c:pt>
                <c:pt idx="4">
                  <c:v>908000</c:v>
                </c:pt>
                <c:pt idx="5">
                  <c:v>910000</c:v>
                </c:pt>
                <c:pt idx="6">
                  <c:v>912000</c:v>
                </c:pt>
                <c:pt idx="7">
                  <c:v>914000</c:v>
                </c:pt>
                <c:pt idx="8">
                  <c:v>916000</c:v>
                </c:pt>
                <c:pt idx="9">
                  <c:v>918000</c:v>
                </c:pt>
                <c:pt idx="10">
                  <c:v>920000</c:v>
                </c:pt>
                <c:pt idx="11">
                  <c:v>922000</c:v>
                </c:pt>
                <c:pt idx="12">
                  <c:v>924000</c:v>
                </c:pt>
                <c:pt idx="13">
                  <c:v>926000</c:v>
                </c:pt>
                <c:pt idx="14">
                  <c:v>928000</c:v>
                </c:pt>
                <c:pt idx="15">
                  <c:v>930000</c:v>
                </c:pt>
                <c:pt idx="16">
                  <c:v>932000</c:v>
                </c:pt>
                <c:pt idx="17">
                  <c:v>934000</c:v>
                </c:pt>
                <c:pt idx="18">
                  <c:v>936000</c:v>
                </c:pt>
                <c:pt idx="19">
                  <c:v>938000</c:v>
                </c:pt>
                <c:pt idx="20">
                  <c:v>940000</c:v>
                </c:pt>
                <c:pt idx="21">
                  <c:v>942000</c:v>
                </c:pt>
                <c:pt idx="22">
                  <c:v>944000</c:v>
                </c:pt>
                <c:pt idx="23">
                  <c:v>946000</c:v>
                </c:pt>
                <c:pt idx="24">
                  <c:v>948000</c:v>
                </c:pt>
                <c:pt idx="25">
                  <c:v>950000</c:v>
                </c:pt>
                <c:pt idx="26">
                  <c:v>952000</c:v>
                </c:pt>
                <c:pt idx="27">
                  <c:v>954000</c:v>
                </c:pt>
                <c:pt idx="28">
                  <c:v>956000</c:v>
                </c:pt>
                <c:pt idx="29">
                  <c:v>958000</c:v>
                </c:pt>
                <c:pt idx="30">
                  <c:v>960000</c:v>
                </c:pt>
                <c:pt idx="31">
                  <c:v>962000</c:v>
                </c:pt>
                <c:pt idx="32">
                  <c:v>964000</c:v>
                </c:pt>
                <c:pt idx="33">
                  <c:v>966000</c:v>
                </c:pt>
                <c:pt idx="34">
                  <c:v>968000</c:v>
                </c:pt>
                <c:pt idx="35">
                  <c:v>970000</c:v>
                </c:pt>
                <c:pt idx="36">
                  <c:v>972000</c:v>
                </c:pt>
                <c:pt idx="37">
                  <c:v>974000</c:v>
                </c:pt>
                <c:pt idx="38">
                  <c:v>976000</c:v>
                </c:pt>
                <c:pt idx="39">
                  <c:v>978000</c:v>
                </c:pt>
                <c:pt idx="40">
                  <c:v>980000</c:v>
                </c:pt>
                <c:pt idx="41">
                  <c:v>982000</c:v>
                </c:pt>
                <c:pt idx="42">
                  <c:v>984000</c:v>
                </c:pt>
                <c:pt idx="43">
                  <c:v>986000</c:v>
                </c:pt>
                <c:pt idx="44">
                  <c:v>988000</c:v>
                </c:pt>
                <c:pt idx="45">
                  <c:v>990000</c:v>
                </c:pt>
                <c:pt idx="46">
                  <c:v>992000</c:v>
                </c:pt>
                <c:pt idx="47">
                  <c:v>994000</c:v>
                </c:pt>
                <c:pt idx="48">
                  <c:v>996000</c:v>
                </c:pt>
                <c:pt idx="49">
                  <c:v>998000</c:v>
                </c:pt>
                <c:pt idx="50">
                  <c:v>1000000</c:v>
                </c:pt>
                <c:pt idx="51">
                  <c:v>1002000</c:v>
                </c:pt>
                <c:pt idx="52">
                  <c:v>1004000</c:v>
                </c:pt>
                <c:pt idx="53">
                  <c:v>1006000</c:v>
                </c:pt>
                <c:pt idx="54">
                  <c:v>1008000</c:v>
                </c:pt>
                <c:pt idx="55">
                  <c:v>1010000</c:v>
                </c:pt>
                <c:pt idx="56">
                  <c:v>1012000</c:v>
                </c:pt>
                <c:pt idx="57">
                  <c:v>1014000</c:v>
                </c:pt>
                <c:pt idx="58">
                  <c:v>1016000</c:v>
                </c:pt>
                <c:pt idx="59">
                  <c:v>1018000</c:v>
                </c:pt>
                <c:pt idx="60">
                  <c:v>1020000</c:v>
                </c:pt>
                <c:pt idx="61">
                  <c:v>1022000</c:v>
                </c:pt>
                <c:pt idx="62">
                  <c:v>1024000</c:v>
                </c:pt>
                <c:pt idx="63">
                  <c:v>1026000</c:v>
                </c:pt>
                <c:pt idx="64">
                  <c:v>1028000</c:v>
                </c:pt>
                <c:pt idx="65">
                  <c:v>1030000</c:v>
                </c:pt>
                <c:pt idx="66">
                  <c:v>1032000</c:v>
                </c:pt>
                <c:pt idx="67">
                  <c:v>1034000</c:v>
                </c:pt>
                <c:pt idx="68">
                  <c:v>1036000</c:v>
                </c:pt>
                <c:pt idx="69">
                  <c:v>1038000</c:v>
                </c:pt>
                <c:pt idx="70">
                  <c:v>1040000</c:v>
                </c:pt>
                <c:pt idx="71">
                  <c:v>1042000</c:v>
                </c:pt>
                <c:pt idx="72">
                  <c:v>1044000</c:v>
                </c:pt>
                <c:pt idx="73">
                  <c:v>1046000</c:v>
                </c:pt>
                <c:pt idx="74">
                  <c:v>1048000</c:v>
                </c:pt>
                <c:pt idx="75">
                  <c:v>1050000</c:v>
                </c:pt>
                <c:pt idx="76">
                  <c:v>1052000</c:v>
                </c:pt>
                <c:pt idx="77">
                  <c:v>1054000</c:v>
                </c:pt>
                <c:pt idx="78">
                  <c:v>1056000</c:v>
                </c:pt>
                <c:pt idx="79">
                  <c:v>1058000</c:v>
                </c:pt>
                <c:pt idx="80">
                  <c:v>1060000</c:v>
                </c:pt>
                <c:pt idx="81">
                  <c:v>1062000</c:v>
                </c:pt>
                <c:pt idx="82">
                  <c:v>1064000</c:v>
                </c:pt>
                <c:pt idx="83">
                  <c:v>1066000</c:v>
                </c:pt>
                <c:pt idx="84">
                  <c:v>1068000</c:v>
                </c:pt>
                <c:pt idx="85">
                  <c:v>1070000</c:v>
                </c:pt>
                <c:pt idx="86">
                  <c:v>1072000</c:v>
                </c:pt>
                <c:pt idx="87">
                  <c:v>1074000</c:v>
                </c:pt>
                <c:pt idx="88">
                  <c:v>1076000</c:v>
                </c:pt>
                <c:pt idx="89">
                  <c:v>1078000</c:v>
                </c:pt>
                <c:pt idx="90">
                  <c:v>1080000</c:v>
                </c:pt>
                <c:pt idx="91">
                  <c:v>1082000</c:v>
                </c:pt>
                <c:pt idx="92">
                  <c:v>1084000</c:v>
                </c:pt>
                <c:pt idx="93">
                  <c:v>1086000</c:v>
                </c:pt>
                <c:pt idx="94">
                  <c:v>1088000</c:v>
                </c:pt>
                <c:pt idx="95">
                  <c:v>1090000</c:v>
                </c:pt>
                <c:pt idx="96">
                  <c:v>1092000</c:v>
                </c:pt>
                <c:pt idx="97">
                  <c:v>1094000</c:v>
                </c:pt>
                <c:pt idx="98">
                  <c:v>1096000</c:v>
                </c:pt>
                <c:pt idx="99">
                  <c:v>1098000</c:v>
                </c:pt>
                <c:pt idx="100">
                  <c:v>1100000</c:v>
                </c:pt>
              </c:numCache>
            </c:numRef>
          </c:cat>
          <c:val>
            <c:numRef>
              <c:f>'Frequency Data'!$AD$4:$AD$104</c:f>
              <c:numCache>
                <c:ptCount val="101"/>
                <c:pt idx="0">
                  <c:v>0.00034649173301519676</c:v>
                </c:pt>
                <c:pt idx="1">
                  <c:v>0.00035990999524321884</c:v>
                </c:pt>
                <c:pt idx="2">
                  <c:v>0.00037415702053066036</c:v>
                </c:pt>
                <c:pt idx="3">
                  <c:v>0.0003893029671630894</c:v>
                </c:pt>
                <c:pt idx="4">
                  <c:v>0.0004054255932166634</c:v>
                </c:pt>
                <c:pt idx="5">
                  <c:v>0.0004226112664440658</c:v>
                </c:pt>
                <c:pt idx="6">
                  <c:v>0.00044095613415122366</c:v>
                </c:pt>
                <c:pt idx="7">
                  <c:v>0.00046056748266624134</c:v>
                </c:pt>
                <c:pt idx="8">
                  <c:v>0.00048156532229936644</c:v>
                </c:pt>
                <c:pt idx="9">
                  <c:v>0.0005040842415119142</c:v>
                </c:pt>
                <c:pt idx="10">
                  <c:v>0.0005282755837666046</c:v>
                </c:pt>
                <c:pt idx="11">
                  <c:v>0.0005543100127608528</c:v>
                </c:pt>
                <c:pt idx="12">
                  <c:v>0.000582380547154973</c:v>
                </c:pt>
                <c:pt idx="13">
                  <c:v>0.000612706165431371</c:v>
                </c:pt>
                <c:pt idx="14">
                  <c:v>0.0006455361063962612</c:v>
                </c:pt>
                <c:pt idx="15">
                  <c:v>0.0006811550227162934</c:v>
                </c:pt>
                <c:pt idx="16">
                  <c:v>0.0007198891859947965</c:v>
                </c:pt>
                <c:pt idx="17">
                  <c:v>0.0007621139952540068</c:v>
                </c:pt>
                <c:pt idx="18">
                  <c:v>0.0008082631104235002</c:v>
                </c:pt>
                <c:pt idx="19">
                  <c:v>0.0008588396242194846</c:v>
                </c:pt>
                <c:pt idx="20">
                  <c:v>0.0009144298075210713</c:v>
                </c:pt>
                <c:pt idx="21">
                  <c:v>0.0009757201260604348</c:v>
                </c:pt>
                <c:pt idx="22">
                  <c:v>0.0010435184455776065</c:v>
                </c:pt>
                <c:pt idx="23">
                  <c:v>0.001118780640880892</c:v>
                </c:pt>
                <c:pt idx="24">
                  <c:v>0.0012026442337393858</c:v>
                </c:pt>
                <c:pt idx="25">
                  <c:v>0.0012964712522624726</c:v>
                </c:pt>
                <c:pt idx="26">
                  <c:v>0.0014019032998525292</c:v>
                </c:pt>
                <c:pt idx="27">
                  <c:v>0.0015209329487567828</c:v>
                </c:pt>
                <c:pt idx="28">
                  <c:v>0.0016559971888372668</c:v>
                </c:pt>
                <c:pt idx="29">
                  <c:v>0.0018101010075691126</c:v>
                </c:pt>
                <c:pt idx="30">
                  <c:v>0.0019869826278469164</c:v>
                </c:pt>
                <c:pt idx="31">
                  <c:v>0.0021913370791279466</c:v>
                </c:pt>
                <c:pt idx="32">
                  <c:v>0.002429122577091117</c:v>
                </c:pt>
                <c:pt idx="33">
                  <c:v>0.002707986191529777</c:v>
                </c:pt>
                <c:pt idx="34">
                  <c:v>0.00303786407145337</c:v>
                </c:pt>
                <c:pt idx="35">
                  <c:v>0.003431841427053286</c:v>
                </c:pt>
                <c:pt idx="36">
                  <c:v>0.003907406023801565</c:v>
                </c:pt>
                <c:pt idx="37">
                  <c:v>0.004488309184323385</c:v>
                </c:pt>
                <c:pt idx="38">
                  <c:v>0.005207383308536454</c:v>
                </c:pt>
                <c:pt idx="39">
                  <c:v>0.00611089581309079</c:v>
                </c:pt>
                <c:pt idx="40">
                  <c:v>0.007265418839696784</c:v>
                </c:pt>
                <c:pt idx="41">
                  <c:v>0.008768885865514886</c:v>
                </c:pt>
                <c:pt idx="42">
                  <c:v>0.010768676441948581</c:v>
                </c:pt>
                <c:pt idx="43">
                  <c:v>0.013491378893126007</c:v>
                </c:pt>
                <c:pt idx="44">
                  <c:v>0.01729083663430278</c:v>
                </c:pt>
                <c:pt idx="45">
                  <c:v>0.022718957900672732</c:v>
                </c:pt>
                <c:pt idx="46">
                  <c:v>0.030596438840037373</c:v>
                </c:pt>
                <c:pt idx="47">
                  <c:v>0.04192419636271335</c:v>
                </c:pt>
                <c:pt idx="48">
                  <c:v>0.057014547471874746</c:v>
                </c:pt>
                <c:pt idx="49">
                  <c:v>0.07267345775414243</c:v>
                </c:pt>
                <c:pt idx="50">
                  <c:v>0.07980075152411668</c:v>
                </c:pt>
                <c:pt idx="51">
                  <c:v>0.07210462062979345</c:v>
                </c:pt>
                <c:pt idx="52">
                  <c:v>0.056214332551565716</c:v>
                </c:pt>
                <c:pt idx="53">
                  <c:v>0.041137877751478785</c:v>
                </c:pt>
                <c:pt idx="54">
                  <c:v>0.02990125771509006</c:v>
                </c:pt>
                <c:pt idx="55">
                  <c:v>0.02211891516374016</c:v>
                </c:pt>
                <c:pt idx="56">
                  <c:v>0.01677143207649019</c:v>
                </c:pt>
                <c:pt idx="57">
                  <c:v>0.01303697223324071</c:v>
                </c:pt>
                <c:pt idx="58">
                  <c:v>0.01036636619861052</c:v>
                </c:pt>
                <c:pt idx="59">
                  <c:v>0.008408705468412587</c:v>
                </c:pt>
                <c:pt idx="60">
                  <c:v>0.006939764738674116</c:v>
                </c:pt>
                <c:pt idx="61">
                  <c:v>0.0058139341834602745</c:v>
                </c:pt>
                <c:pt idx="62">
                  <c:v>0.004934583426497433</c:v>
                </c:pt>
                <c:pt idx="63">
                  <c:v>0.004236102516775824</c:v>
                </c:pt>
                <c:pt idx="64">
                  <c:v>0.0036729419768163508</c:v>
                </c:pt>
                <c:pt idx="65">
                  <c:v>0.0032128122513719252</c:v>
                </c:pt>
                <c:pt idx="66">
                  <c:v>0.0028323782317291315</c:v>
                </c:pt>
                <c:pt idx="67">
                  <c:v>0.0025144756606217886</c:v>
                </c:pt>
                <c:pt idx="68">
                  <c:v>0.002246274054403153</c:v>
                </c:pt>
                <c:pt idx="69">
                  <c:v>0.002018040268992525</c:v>
                </c:pt>
                <c:pt idx="70">
                  <c:v>0.001822290837704269</c:v>
                </c:pt>
                <c:pt idx="71">
                  <c:v>0.0016532007590522165</c:v>
                </c:pt>
                <c:pt idx="72">
                  <c:v>0.0015061845073345852</c:v>
                </c:pt>
                <c:pt idx="73">
                  <c:v>0.0013775946628947844</c:v>
                </c:pt>
                <c:pt idx="74">
                  <c:v>0.0012645021433663486</c:v>
                </c:pt>
                <c:pt idx="75">
                  <c:v>0.0011645338837283422</c:v>
                </c:pt>
                <c:pt idx="76">
                  <c:v>0.0010757515186796168</c:v>
                </c:pt>
                <c:pt idx="77">
                  <c:v>0.0009965597050876525</c:v>
                </c:pt>
                <c:pt idx="78">
                  <c:v>0.0009256361277693877</c:v>
                </c:pt>
                <c:pt idx="79">
                  <c:v>0.0008618775454988561</c:v>
                </c:pt>
                <c:pt idx="80">
                  <c:v>0.0008043578271039447</c:v>
                </c:pt>
                <c:pt idx="81">
                  <c:v>0.0007522950381585015</c:v>
                </c:pt>
                <c:pt idx="82">
                  <c:v>0.000705025422347439</c:v>
                </c:pt>
                <c:pt idx="83">
                  <c:v>0.00066198268059428</c:v>
                </c:pt>
                <c:pt idx="84">
                  <c:v>0.000622681354058188</c:v>
                </c:pt>
                <c:pt idx="85">
                  <c:v>0.0005867034105561592</c:v>
                </c:pt>
                <c:pt idx="86">
                  <c:v>0.0005536873496438002</c:v>
                </c:pt>
                <c:pt idx="87">
                  <c:v>0.000523319301516209</c:v>
                </c:pt>
                <c:pt idx="88">
                  <c:v>0.0004953257144774168</c:v>
                </c:pt>
                <c:pt idx="89">
                  <c:v>0.00046946731586197416</c:v>
                </c:pt>
                <c:pt idx="90">
                  <c:v>0.00044553409974286347</c:v>
                </c:pt>
                <c:pt idx="91">
                  <c:v>0.0004233411471165431</c:v>
                </c:pt>
                <c:pt idx="92">
                  <c:v>0.00040272512457610506</c:v>
                </c:pt>
                <c:pt idx="93">
                  <c:v>0.0003835413387363231</c:v>
                </c:pt>
                <c:pt idx="94">
                  <c:v>0.0003656612480489922</c:v>
                </c:pt>
                <c:pt idx="95">
                  <c:v>0.00034897035276951774</c:v>
                </c:pt>
                <c:pt idx="96">
                  <c:v>0.0003333663989224982</c:v>
                </c:pt>
                <c:pt idx="97">
                  <c:v>0.0003187578440810019</c:v>
                </c:pt>
                <c:pt idx="98">
                  <c:v>0.0003050625423154248</c:v>
                </c:pt>
                <c:pt idx="99">
                  <c:v>0.00029220661331253605</c:v>
                </c:pt>
                <c:pt idx="100">
                  <c:v>0.000280123466819464</c:v>
                </c:pt>
              </c:numCache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auto val="1"/>
        <c:lblOffset val="100"/>
        <c:tickLblSkip val="10"/>
        <c:tickMarkSkip val="5"/>
        <c:noMultiLvlLbl val="0"/>
      </c:catAx>
      <c:valAx>
        <c:axId val="5065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314325</xdr:colOff>
      <xdr:row>26</xdr:row>
      <xdr:rowOff>19050</xdr:rowOff>
    </xdr:to>
    <xdr:graphicFrame>
      <xdr:nvGraphicFramePr>
        <xdr:cNvPr id="1" name="Chart 13"/>
        <xdr:cNvGraphicFramePr/>
      </xdr:nvGraphicFramePr>
      <xdr:xfrm>
        <a:off x="28575" y="38100"/>
        <a:ext cx="5772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0</xdr:row>
      <xdr:rowOff>66675</xdr:rowOff>
    </xdr:from>
    <xdr:to>
      <xdr:col>19</xdr:col>
      <xdr:colOff>57150</xdr:colOff>
      <xdr:row>26</xdr:row>
      <xdr:rowOff>0</xdr:rowOff>
    </xdr:to>
    <xdr:graphicFrame>
      <xdr:nvGraphicFramePr>
        <xdr:cNvPr id="2" name="Chart 14"/>
        <xdr:cNvGraphicFramePr/>
      </xdr:nvGraphicFramePr>
      <xdr:xfrm>
        <a:off x="5848350" y="66675"/>
        <a:ext cx="5791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26</xdr:row>
      <xdr:rowOff>28575</xdr:rowOff>
    </xdr:from>
    <xdr:to>
      <xdr:col>9</xdr:col>
      <xdr:colOff>323850</xdr:colOff>
      <xdr:row>49</xdr:row>
      <xdr:rowOff>85725</xdr:rowOff>
    </xdr:to>
    <xdr:graphicFrame>
      <xdr:nvGraphicFramePr>
        <xdr:cNvPr id="3" name="Chart 15"/>
        <xdr:cNvGraphicFramePr/>
      </xdr:nvGraphicFramePr>
      <xdr:xfrm>
        <a:off x="47625" y="4238625"/>
        <a:ext cx="57626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352425</xdr:colOff>
      <xdr:row>26</xdr:row>
      <xdr:rowOff>28575</xdr:rowOff>
    </xdr:from>
    <xdr:to>
      <xdr:col>19</xdr:col>
      <xdr:colOff>142875</xdr:colOff>
      <xdr:row>49</xdr:row>
      <xdr:rowOff>85725</xdr:rowOff>
    </xdr:to>
    <xdr:graphicFrame>
      <xdr:nvGraphicFramePr>
        <xdr:cNvPr id="4" name="Chart 16"/>
        <xdr:cNvGraphicFramePr/>
      </xdr:nvGraphicFramePr>
      <xdr:xfrm>
        <a:off x="5838825" y="4238625"/>
        <a:ext cx="58864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9</xdr:col>
      <xdr:colOff>447675</xdr:colOff>
      <xdr:row>73</xdr:row>
      <xdr:rowOff>66675</xdr:rowOff>
    </xdr:to>
    <xdr:graphicFrame>
      <xdr:nvGraphicFramePr>
        <xdr:cNvPr id="5" name="Chart 17"/>
        <xdr:cNvGraphicFramePr/>
      </xdr:nvGraphicFramePr>
      <xdr:xfrm>
        <a:off x="47625" y="8105775"/>
        <a:ext cx="5886450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495300</xdr:colOff>
      <xdr:row>49</xdr:row>
      <xdr:rowOff>152400</xdr:rowOff>
    </xdr:from>
    <xdr:to>
      <xdr:col>19</xdr:col>
      <xdr:colOff>285750</xdr:colOff>
      <xdr:row>73</xdr:row>
      <xdr:rowOff>47625</xdr:rowOff>
    </xdr:to>
    <xdr:graphicFrame>
      <xdr:nvGraphicFramePr>
        <xdr:cNvPr id="6" name="Chart 18"/>
        <xdr:cNvGraphicFramePr/>
      </xdr:nvGraphicFramePr>
      <xdr:xfrm>
        <a:off x="5981700" y="8086725"/>
        <a:ext cx="588645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74</xdr:row>
      <xdr:rowOff>28575</xdr:rowOff>
    </xdr:from>
    <xdr:to>
      <xdr:col>9</xdr:col>
      <xdr:colOff>447675</xdr:colOff>
      <xdr:row>97</xdr:row>
      <xdr:rowOff>85725</xdr:rowOff>
    </xdr:to>
    <xdr:graphicFrame>
      <xdr:nvGraphicFramePr>
        <xdr:cNvPr id="7" name="Chart 19"/>
        <xdr:cNvGraphicFramePr/>
      </xdr:nvGraphicFramePr>
      <xdr:xfrm>
        <a:off x="47625" y="12011025"/>
        <a:ext cx="5886450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28575</xdr:colOff>
      <xdr:row>74</xdr:row>
      <xdr:rowOff>85725</xdr:rowOff>
    </xdr:from>
    <xdr:to>
      <xdr:col>19</xdr:col>
      <xdr:colOff>428625</xdr:colOff>
      <xdr:row>97</xdr:row>
      <xdr:rowOff>142875</xdr:rowOff>
    </xdr:to>
    <xdr:graphicFrame>
      <xdr:nvGraphicFramePr>
        <xdr:cNvPr id="8" name="Chart 20"/>
        <xdr:cNvGraphicFramePr/>
      </xdr:nvGraphicFramePr>
      <xdr:xfrm>
        <a:off x="6124575" y="12068175"/>
        <a:ext cx="58864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98</xdr:row>
      <xdr:rowOff>0</xdr:rowOff>
    </xdr:from>
    <xdr:to>
      <xdr:col>9</xdr:col>
      <xdr:colOff>428625</xdr:colOff>
      <xdr:row>121</xdr:row>
      <xdr:rowOff>57150</xdr:rowOff>
    </xdr:to>
    <xdr:graphicFrame>
      <xdr:nvGraphicFramePr>
        <xdr:cNvPr id="9" name="Chart 21"/>
        <xdr:cNvGraphicFramePr/>
      </xdr:nvGraphicFramePr>
      <xdr:xfrm>
        <a:off x="28575" y="15868650"/>
        <a:ext cx="5886450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533400</xdr:colOff>
      <xdr:row>98</xdr:row>
      <xdr:rowOff>47625</xdr:rowOff>
    </xdr:from>
    <xdr:to>
      <xdr:col>19</xdr:col>
      <xdr:colOff>323850</xdr:colOff>
      <xdr:row>121</xdr:row>
      <xdr:rowOff>104775</xdr:rowOff>
    </xdr:to>
    <xdr:graphicFrame>
      <xdr:nvGraphicFramePr>
        <xdr:cNvPr id="10" name="Chart 22"/>
        <xdr:cNvGraphicFramePr/>
      </xdr:nvGraphicFramePr>
      <xdr:xfrm>
        <a:off x="6019800" y="15916275"/>
        <a:ext cx="5886450" cy="3781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122</xdr:row>
      <xdr:rowOff>19050</xdr:rowOff>
    </xdr:from>
    <xdr:to>
      <xdr:col>9</xdr:col>
      <xdr:colOff>447675</xdr:colOff>
      <xdr:row>145</xdr:row>
      <xdr:rowOff>76200</xdr:rowOff>
    </xdr:to>
    <xdr:graphicFrame>
      <xdr:nvGraphicFramePr>
        <xdr:cNvPr id="11" name="Chart 23"/>
        <xdr:cNvGraphicFramePr/>
      </xdr:nvGraphicFramePr>
      <xdr:xfrm>
        <a:off x="47625" y="19773900"/>
        <a:ext cx="5886450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122</xdr:row>
      <xdr:rowOff>47625</xdr:rowOff>
    </xdr:from>
    <xdr:to>
      <xdr:col>19</xdr:col>
      <xdr:colOff>409575</xdr:colOff>
      <xdr:row>145</xdr:row>
      <xdr:rowOff>104775</xdr:rowOff>
    </xdr:to>
    <xdr:graphicFrame>
      <xdr:nvGraphicFramePr>
        <xdr:cNvPr id="12" name="Chart 24"/>
        <xdr:cNvGraphicFramePr/>
      </xdr:nvGraphicFramePr>
      <xdr:xfrm>
        <a:off x="6105525" y="19802475"/>
        <a:ext cx="58864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146</xdr:row>
      <xdr:rowOff>28575</xdr:rowOff>
    </xdr:from>
    <xdr:to>
      <xdr:col>9</xdr:col>
      <xdr:colOff>514350</xdr:colOff>
      <xdr:row>170</xdr:row>
      <xdr:rowOff>57150</xdr:rowOff>
    </xdr:to>
    <xdr:graphicFrame>
      <xdr:nvGraphicFramePr>
        <xdr:cNvPr id="13" name="Chart 31"/>
        <xdr:cNvGraphicFramePr/>
      </xdr:nvGraphicFramePr>
      <xdr:xfrm>
        <a:off x="47625" y="23669625"/>
        <a:ext cx="5953125" cy="3914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146</xdr:row>
      <xdr:rowOff>9525</xdr:rowOff>
    </xdr:from>
    <xdr:to>
      <xdr:col>19</xdr:col>
      <xdr:colOff>495300</xdr:colOff>
      <xdr:row>170</xdr:row>
      <xdr:rowOff>66675</xdr:rowOff>
    </xdr:to>
    <xdr:graphicFrame>
      <xdr:nvGraphicFramePr>
        <xdr:cNvPr id="14" name="Chart 33"/>
        <xdr:cNvGraphicFramePr/>
      </xdr:nvGraphicFramePr>
      <xdr:xfrm>
        <a:off x="6105525" y="23650575"/>
        <a:ext cx="59721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31" sqref="H31"/>
    </sheetView>
  </sheetViews>
  <sheetFormatPr defaultColWidth="9.140625" defaultRowHeight="12.75"/>
  <cols>
    <col min="2" max="2" width="15.140625" style="0" bestFit="1" customWidth="1"/>
    <col min="3" max="4" width="17.00390625" style="0" bestFit="1" customWidth="1"/>
  </cols>
  <sheetData>
    <row r="1" ht="12.75">
      <c r="A1" t="s">
        <v>51</v>
      </c>
    </row>
    <row r="3" ht="12.75">
      <c r="A3" t="s">
        <v>62</v>
      </c>
    </row>
    <row r="5" ht="12.75">
      <c r="A5" t="s">
        <v>52</v>
      </c>
    </row>
    <row r="6" ht="12.75">
      <c r="A6" t="s">
        <v>53</v>
      </c>
    </row>
    <row r="7" ht="12.75">
      <c r="A7" t="s">
        <v>61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5" spans="2:6" ht="12.75">
      <c r="B25" s="7"/>
      <c r="C25" s="7"/>
      <c r="D25" s="7"/>
      <c r="E25" s="7"/>
      <c r="F25" s="7"/>
    </row>
    <row r="26" spans="2:6" ht="12.75">
      <c r="B26" s="7"/>
      <c r="C26" s="7"/>
      <c r="D26" s="7"/>
      <c r="E26" s="7"/>
      <c r="F26" s="7"/>
    </row>
    <row r="27" spans="2:6" ht="12.75">
      <c r="B27" s="7"/>
      <c r="C27" s="7"/>
      <c r="D27" s="7"/>
      <c r="E27" s="7"/>
      <c r="F27" s="7"/>
    </row>
    <row r="28" spans="2:6" ht="12.75">
      <c r="B28" s="7"/>
      <c r="C28" s="7"/>
      <c r="D28" s="7"/>
      <c r="E28" s="7"/>
      <c r="F28" s="7"/>
    </row>
    <row r="29" spans="2:6" ht="12.75">
      <c r="B29" s="7"/>
      <c r="C29" s="7"/>
      <c r="D29" s="7"/>
      <c r="E29" s="7"/>
      <c r="F29" s="7"/>
    </row>
    <row r="30" spans="2:6" ht="12.75">
      <c r="B30" s="7"/>
      <c r="C30" s="7"/>
      <c r="D30" s="7"/>
      <c r="E30" s="7"/>
      <c r="F30" s="7"/>
    </row>
    <row r="31" spans="2:6" ht="12.75">
      <c r="B31" s="7"/>
      <c r="C31" s="7"/>
      <c r="D31" s="7"/>
      <c r="E31" s="7"/>
      <c r="F31" s="7"/>
    </row>
    <row r="32" spans="2:6" ht="12.75">
      <c r="B32" s="7"/>
      <c r="C32" s="7"/>
      <c r="D32" s="7"/>
      <c r="E32" s="7"/>
      <c r="F32" s="7"/>
    </row>
    <row r="33" spans="2:6" ht="12.75">
      <c r="B33" s="7"/>
      <c r="C33" s="7"/>
      <c r="D33" s="7"/>
      <c r="E33" s="7"/>
      <c r="F33" s="7"/>
    </row>
    <row r="34" spans="2:6" ht="12.75">
      <c r="B34" s="7"/>
      <c r="C34" s="7"/>
      <c r="D34" s="7"/>
      <c r="E34" s="7"/>
      <c r="F34" s="7"/>
    </row>
    <row r="35" spans="2:6" ht="12.75">
      <c r="B35" s="7"/>
      <c r="C35" s="7"/>
      <c r="D35" s="7"/>
      <c r="E35" s="7"/>
      <c r="F35" s="7"/>
    </row>
    <row r="36" spans="2:6" ht="12.75">
      <c r="B36" s="7"/>
      <c r="C36" s="7"/>
      <c r="D36" s="7"/>
      <c r="E36" s="7"/>
      <c r="F36" s="7"/>
    </row>
    <row r="37" spans="4:5" ht="12.75">
      <c r="D37" s="16"/>
      <c r="E37" s="16"/>
    </row>
  </sheetData>
  <mergeCells count="1">
    <mergeCell ref="D37:E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7.7109375" style="0" bestFit="1" customWidth="1"/>
    <col min="3" max="3" width="12.421875" style="0" bestFit="1" customWidth="1"/>
    <col min="4" max="4" width="12.421875" style="0" customWidth="1"/>
    <col min="5" max="5" width="21.00390625" style="0" bestFit="1" customWidth="1"/>
    <col min="7" max="7" width="7.00390625" style="0" customWidth="1"/>
    <col min="8" max="8" width="8.00390625" style="0" customWidth="1"/>
    <col min="9" max="9" width="8.00390625" style="0" bestFit="1" customWidth="1"/>
    <col min="10" max="12" width="9.00390625" style="0" customWidth="1"/>
    <col min="13" max="13" width="18.421875" style="0" customWidth="1"/>
    <col min="14" max="14" width="12.421875" style="0" customWidth="1"/>
    <col min="20" max="21" width="12.421875" style="0" bestFit="1" customWidth="1"/>
    <col min="24" max="24" width="12.421875" style="0" customWidth="1"/>
    <col min="39" max="39" width="12.421875" style="0" customWidth="1"/>
  </cols>
  <sheetData>
    <row r="1" spans="1:41" ht="14.25">
      <c r="A1" t="s">
        <v>22</v>
      </c>
      <c r="B1" s="2" t="s">
        <v>7</v>
      </c>
      <c r="C1" s="2" t="s">
        <v>19</v>
      </c>
      <c r="D1" s="2" t="s">
        <v>6</v>
      </c>
      <c r="E1" s="2" t="s">
        <v>29</v>
      </c>
      <c r="G1" s="2"/>
      <c r="M1" s="2" t="s">
        <v>30</v>
      </c>
      <c r="U1" s="2" t="s">
        <v>42</v>
      </c>
      <c r="AO1" t="s">
        <v>50</v>
      </c>
    </row>
    <row r="2" spans="1:52" ht="15" thickBot="1">
      <c r="A2" t="s">
        <v>31</v>
      </c>
      <c r="B2" t="s">
        <v>0</v>
      </c>
      <c r="C2" s="1">
        <v>0.0001</v>
      </c>
      <c r="D2" t="s">
        <v>10</v>
      </c>
      <c r="E2" s="10" t="s">
        <v>49</v>
      </c>
      <c r="F2" s="10">
        <v>100000</v>
      </c>
      <c r="G2" s="10">
        <v>500000</v>
      </c>
      <c r="H2" s="10">
        <v>1000000</v>
      </c>
      <c r="I2" s="10">
        <v>5000000</v>
      </c>
      <c r="J2" s="10">
        <v>10000000</v>
      </c>
      <c r="K2" s="10">
        <v>30000000</v>
      </c>
      <c r="L2" s="10"/>
      <c r="M2" s="10"/>
      <c r="N2" s="10">
        <f>Run1</f>
        <v>100000</v>
      </c>
      <c r="O2" s="10">
        <f>Run2</f>
        <v>500000</v>
      </c>
      <c r="P2" s="10">
        <f>Run3</f>
        <v>1000000</v>
      </c>
      <c r="Q2" s="10">
        <f>Run4</f>
        <v>5000000</v>
      </c>
      <c r="R2" s="10">
        <f>Run5</f>
        <v>10000000</v>
      </c>
      <c r="S2" s="10">
        <f>Run6</f>
        <v>30000000</v>
      </c>
      <c r="T2" s="10"/>
      <c r="U2" s="10"/>
      <c r="V2" s="11">
        <f>Run1</f>
        <v>100000</v>
      </c>
      <c r="W2" s="10">
        <f>Run1</f>
        <v>100000</v>
      </c>
      <c r="X2" s="12">
        <f>Run1</f>
        <v>100000</v>
      </c>
      <c r="Y2" s="11">
        <f>Run2</f>
        <v>500000</v>
      </c>
      <c r="Z2" s="10">
        <f>Run2</f>
        <v>500000</v>
      </c>
      <c r="AA2" s="12">
        <f>Run2</f>
        <v>500000</v>
      </c>
      <c r="AB2" s="10">
        <f>Run3</f>
        <v>1000000</v>
      </c>
      <c r="AC2" s="10">
        <f>Run3</f>
        <v>1000000</v>
      </c>
      <c r="AD2" s="10">
        <f>Run3</f>
        <v>1000000</v>
      </c>
      <c r="AE2" s="11">
        <f>Run4</f>
        <v>5000000</v>
      </c>
      <c r="AF2" s="10">
        <f>Run4</f>
        <v>5000000</v>
      </c>
      <c r="AG2" s="12">
        <f>Run4</f>
        <v>5000000</v>
      </c>
      <c r="AH2" s="10">
        <f>Run5</f>
        <v>10000000</v>
      </c>
      <c r="AI2" s="10">
        <f>Run5</f>
        <v>10000000</v>
      </c>
      <c r="AJ2" s="10">
        <f>Run5</f>
        <v>10000000</v>
      </c>
      <c r="AK2" s="11">
        <f>Run6</f>
        <v>30000000</v>
      </c>
      <c r="AL2" s="10">
        <f>Run6</f>
        <v>30000000</v>
      </c>
      <c r="AM2" s="12">
        <f>Run6</f>
        <v>30000000</v>
      </c>
      <c r="AP2" t="s">
        <v>25</v>
      </c>
      <c r="AQ2" t="s">
        <v>25</v>
      </c>
      <c r="AR2" t="s">
        <v>25</v>
      </c>
      <c r="AS2" t="s">
        <v>25</v>
      </c>
      <c r="AT2" t="s">
        <v>25</v>
      </c>
      <c r="AV2" t="s">
        <v>26</v>
      </c>
      <c r="AW2" t="s">
        <v>26</v>
      </c>
      <c r="AX2" t="s">
        <v>26</v>
      </c>
      <c r="AY2" t="s">
        <v>26</v>
      </c>
      <c r="AZ2" t="s">
        <v>26</v>
      </c>
    </row>
    <row r="3" spans="1:52" ht="12.75">
      <c r="A3" t="s">
        <v>32</v>
      </c>
      <c r="B3" t="s">
        <v>1</v>
      </c>
      <c r="C3" s="1">
        <v>0.002</v>
      </c>
      <c r="D3" t="s">
        <v>8</v>
      </c>
      <c r="V3" s="13" t="s">
        <v>36</v>
      </c>
      <c r="W3" s="14" t="s">
        <v>37</v>
      </c>
      <c r="X3" s="15" t="s">
        <v>43</v>
      </c>
      <c r="Y3" s="13" t="s">
        <v>36</v>
      </c>
      <c r="Z3" s="14" t="s">
        <v>37</v>
      </c>
      <c r="AA3" s="15" t="s">
        <v>43</v>
      </c>
      <c r="AB3" s="14" t="s">
        <v>36</v>
      </c>
      <c r="AC3" s="14" t="s">
        <v>37</v>
      </c>
      <c r="AD3" s="14" t="s">
        <v>43</v>
      </c>
      <c r="AE3" s="13" t="s">
        <v>36</v>
      </c>
      <c r="AF3" s="14" t="s">
        <v>37</v>
      </c>
      <c r="AG3" s="15" t="s">
        <v>43</v>
      </c>
      <c r="AH3" s="14" t="s">
        <v>36</v>
      </c>
      <c r="AI3" s="14" t="s">
        <v>37</v>
      </c>
      <c r="AJ3" s="14" t="s">
        <v>43</v>
      </c>
      <c r="AK3" s="13" t="s">
        <v>36</v>
      </c>
      <c r="AL3" s="14" t="s">
        <v>37</v>
      </c>
      <c r="AM3" s="15" t="s">
        <v>43</v>
      </c>
      <c r="AP3" t="s">
        <v>44</v>
      </c>
      <c r="AQ3" t="s">
        <v>45</v>
      </c>
      <c r="AR3" t="s">
        <v>46</v>
      </c>
      <c r="AS3" t="s">
        <v>47</v>
      </c>
      <c r="AT3" t="s">
        <v>48</v>
      </c>
      <c r="AV3" t="s">
        <v>44</v>
      </c>
      <c r="AW3" t="s">
        <v>45</v>
      </c>
      <c r="AX3" t="s">
        <v>46</v>
      </c>
      <c r="AY3" t="s">
        <v>47</v>
      </c>
      <c r="AZ3" t="s">
        <v>48</v>
      </c>
    </row>
    <row r="4" spans="1:52" ht="12.75">
      <c r="A4" t="s">
        <v>33</v>
      </c>
      <c r="B4" t="s">
        <v>2</v>
      </c>
      <c r="C4">
        <v>5</v>
      </c>
      <c r="D4" t="s">
        <v>2</v>
      </c>
      <c r="F4">
        <f>F2-50*200</f>
        <v>90000</v>
      </c>
      <c r="G4">
        <f>G2-50*1000</f>
        <v>450000</v>
      </c>
      <c r="H4">
        <f>H2-50*2000</f>
        <v>900000</v>
      </c>
      <c r="I4">
        <f>I2-50*10000</f>
        <v>4500000</v>
      </c>
      <c r="J4">
        <f>J2-50*20000</f>
        <v>9000000</v>
      </c>
      <c r="K4">
        <f>K2-50*60000</f>
        <v>27000000</v>
      </c>
      <c r="N4">
        <f aca="true" t="shared" si="0" ref="N4:N35">const*kk*kabs*F4/((1-(F4/Run1)^2)^2+(F4/(Q*Run1))^2)</f>
        <v>0.00033383792258023803</v>
      </c>
      <c r="O4">
        <f aca="true" t="shared" si="1" ref="O4:O35">const*kk*kabs*G4/((1-(G4/Run2)^2)^2+(G4/(Q*Run2))^2)</f>
        <v>0.0016691896129011903</v>
      </c>
      <c r="P4">
        <f aca="true" t="shared" si="2" ref="P4:P35">const*kk*kabs*H4/((1-(H4/Run3)^2)^2+(H4/(Q*Run3))^2)</f>
        <v>0.0033383792258023805</v>
      </c>
      <c r="Q4">
        <f aca="true" t="shared" si="3" ref="Q4:Q35">const*kk*kabs*I4/((1-(I4/Run4)^2)^2+(I4/(Q*Run4))^2)</f>
        <v>0.016691896129011903</v>
      </c>
      <c r="R4">
        <f aca="true" t="shared" si="4" ref="R4:R35">const*kk*kabs*J4/((1-(J4/Run5)^2)^2+(J4/(Q*Run5))^2)</f>
        <v>0.033383792258023806</v>
      </c>
      <c r="S4">
        <f aca="true" t="shared" si="5" ref="S4:S35">const*kk*kabs*K4/((1-(K4/Run6)^2)^2+(K4/(Q*Run6))^2)</f>
        <v>0.10015137677407142</v>
      </c>
      <c r="V4" s="9">
        <f aca="true" t="shared" si="6" ref="V4:V35">(eps0-epsoo)/(1+F4^2*tau^2)+epsoo</f>
        <v>7.691168679360883</v>
      </c>
      <c r="W4" s="7">
        <f aca="true" t="shared" si="7" ref="W4:W35">(eps0-epsoo)*F4*tau/(1+F4^2*tau^2)</f>
        <v>11.111637522286484</v>
      </c>
      <c r="X4" s="8">
        <f aca="true" t="shared" si="8" ref="X4:X35">const*(W4/V4)*SQRT(V4^2+W4^2)*F4/((1-(F4/Run1)^2)^2+(F4/(Q*Run1))^2)</f>
        <v>0.0005368311045395347</v>
      </c>
      <c r="Y4" s="9">
        <f aca="true" t="shared" si="9" ref="Y4:Y35">(eps0-epsoo)/(1+G4^2*tau^2)+epsoo</f>
        <v>4.447730678422179</v>
      </c>
      <c r="Z4" s="7">
        <f aca="true" t="shared" si="10" ref="Z4:Z35">(eps0-epsoo)*G4*tau/(1+G4^2*tau^2)</f>
        <v>2.420300941588801</v>
      </c>
      <c r="AA4" s="8">
        <f aca="true" t="shared" si="11" ref="AA4:AA35">const*(Z4/Y4)*SQRT(Y4^2+Z4^2)*G4/((1-(G4/Run2)^2)^2+(G4/(Q*Run2))^2)</f>
        <v>0.0003788227240282713</v>
      </c>
      <c r="AB4">
        <f aca="true" t="shared" si="12" ref="AB4:AB35">(eps0-epsoo)/(1+H4^2*tau^2)+epsoo</f>
        <v>4.3370357723651685</v>
      </c>
      <c r="AC4">
        <f aca="true" t="shared" si="13" ref="AC4:AC35">(eps0-epsoo)*H4*tau/(1+H4^2*tau^2)</f>
        <v>1.2135287766258533</v>
      </c>
      <c r="AD4">
        <f aca="true" t="shared" si="14" ref="AD4:AD35">const*(AC4/AB4)*SQRT(AB4^2+AC4^2)*H4/((1-(H4/Run3)^2)^2+(H4/(Q*Run3))^2)</f>
        <v>0.00034649173301519676</v>
      </c>
      <c r="AE4" s="9">
        <f aca="true" t="shared" si="15" ref="AE4:AE35">(eps0-epsoo)/(1+I4^2*tau^2)+epsoo</f>
        <v>4.301482755477385</v>
      </c>
      <c r="AF4" s="7">
        <f aca="true" t="shared" si="16" ref="AF4:AF35">(eps0-epsoo)*I4*tau/(1+I4^2*tau^2)</f>
        <v>0.24292276434312116</v>
      </c>
      <c r="AG4" s="8">
        <f aca="true" t="shared" si="17" ref="AG4:AG35">const*(AF4/AE4)*SQRT(AE4^2+AF4^2)*I4/((1-(I4/Run4)^2)^2+(I4/(Q*Run4))^2)</f>
        <v>0.00033450637262129687</v>
      </c>
      <c r="AH4">
        <f aca="true" t="shared" si="18" ref="AH4:AH35">(eps0-epsoo)/(1+J4^2*tau^2)+epsoo</f>
        <v>4.300370699227191</v>
      </c>
      <c r="AI4">
        <f aca="true" t="shared" si="19" ref="AI4:AI35">(eps0-epsoo)*J4*tau/(1+J4^2*tau^2)</f>
        <v>0.12146477606406092</v>
      </c>
      <c r="AJ4">
        <f aca="true" t="shared" si="20" ref="AJ4:AJ35">const*(AI4/AH4)*SQRT(AI4^2+AH4^2)*J4/((1-(J4/Run5)^2)^2+(J4/(Q*Run5))^2)</f>
        <v>0.0003341167487236958</v>
      </c>
      <c r="AK4" s="9">
        <f aca="true" t="shared" si="21" ref="AK4:AK35">(eps0-epsoo)/(1+K4^2*tau^2)+epsoo</f>
        <v>4.300041189144032</v>
      </c>
      <c r="AL4" s="7">
        <f aca="true" t="shared" si="22" ref="AL4:AL35">(eps0-epsoo)*K4*tau/(1+K4^2*tau^2)</f>
        <v>0.04048859389942105</v>
      </c>
      <c r="AM4" s="8">
        <f aca="true" t="shared" si="23" ref="AM4:AM35">const*(AL4/AK4)*SQRT(AK4^2+AL4^2)*K4/((1-(K4/Run6)^2)^2+(K4/(Q*Run6))^2)</f>
        <v>0.0003340011209664858</v>
      </c>
      <c r="AP4">
        <v>0.00882759150892201</v>
      </c>
      <c r="AQ4">
        <v>0.01368076964618004</v>
      </c>
      <c r="AR4">
        <v>0.01586072179307955</v>
      </c>
      <c r="AS4">
        <v>0.01660141715245876</v>
      </c>
      <c r="AT4">
        <v>0.016691896129011903</v>
      </c>
      <c r="AV4">
        <v>0.00017690534327611238</v>
      </c>
      <c r="AW4">
        <v>0.00027416325824465386</v>
      </c>
      <c r="AX4">
        <v>0.0003178496003780643</v>
      </c>
      <c r="AY4">
        <v>0.0003326931697346173</v>
      </c>
      <c r="AZ4">
        <v>0.00033450637262129687</v>
      </c>
    </row>
    <row r="5" spans="1:52" ht="12.75">
      <c r="A5" t="s">
        <v>34</v>
      </c>
      <c r="B5" t="s">
        <v>3</v>
      </c>
      <c r="C5">
        <v>80</v>
      </c>
      <c r="F5">
        <f>F4+200</f>
        <v>90200</v>
      </c>
      <c r="G5">
        <f>G4+1000</f>
        <v>451000</v>
      </c>
      <c r="H5">
        <f>H4+2000</f>
        <v>902000</v>
      </c>
      <c r="I5">
        <f>I4+10000</f>
        <v>4510000</v>
      </c>
      <c r="J5">
        <f>J4+20000</f>
        <v>9020000</v>
      </c>
      <c r="K5">
        <f>K4+60000</f>
        <v>27060000</v>
      </c>
      <c r="N5">
        <f t="shared" si="0"/>
        <v>0.00034759015937219334</v>
      </c>
      <c r="O5">
        <f t="shared" si="1"/>
        <v>0.0017379507968609668</v>
      </c>
      <c r="P5">
        <f t="shared" si="2"/>
        <v>0.0034759015937219336</v>
      </c>
      <c r="Q5">
        <f t="shared" si="3"/>
        <v>0.017379507968609667</v>
      </c>
      <c r="R5">
        <f t="shared" si="4"/>
        <v>0.034759015937219334</v>
      </c>
      <c r="S5">
        <f t="shared" si="5"/>
        <v>0.104277047811658</v>
      </c>
      <c r="V5" s="9">
        <f t="shared" si="6"/>
        <v>7.677421654636591</v>
      </c>
      <c r="W5" s="7">
        <f t="shared" si="7"/>
        <v>11.091185906895989</v>
      </c>
      <c r="X5" s="8">
        <f t="shared" si="8"/>
        <v>0.0005578966467897126</v>
      </c>
      <c r="Y5" s="9">
        <f t="shared" si="9"/>
        <v>4.447078698059084</v>
      </c>
      <c r="Z5" s="7">
        <f t="shared" si="10"/>
        <v>2.4149741280868384</v>
      </c>
      <c r="AA5" s="8">
        <f t="shared" si="11"/>
        <v>0.00039337539643319905</v>
      </c>
      <c r="AB5">
        <f t="shared" si="12"/>
        <v>4.336871867975893</v>
      </c>
      <c r="AC5">
        <f t="shared" si="13"/>
        <v>1.2108430165766864</v>
      </c>
      <c r="AD5">
        <f t="shared" si="14"/>
        <v>0.00035990999524321884</v>
      </c>
      <c r="AE5" s="9">
        <f t="shared" si="15"/>
        <v>4.301476187598495</v>
      </c>
      <c r="AF5" s="7">
        <f t="shared" si="16"/>
        <v>0.24238417293682</v>
      </c>
      <c r="AG5" s="8">
        <f t="shared" si="17"/>
        <v>0.0003475115049025968</v>
      </c>
      <c r="AH5">
        <f t="shared" si="18"/>
        <v>4.30036905716591</v>
      </c>
      <c r="AI5">
        <f t="shared" si="19"/>
        <v>0.12119545783584439</v>
      </c>
      <c r="AJ5">
        <f t="shared" si="20"/>
        <v>0.00034710851957490507</v>
      </c>
      <c r="AK5" s="9">
        <f t="shared" si="21"/>
        <v>4.3000410066897645</v>
      </c>
      <c r="AL5" s="7">
        <f t="shared" si="22"/>
        <v>0.04039881893185032</v>
      </c>
      <c r="AM5" s="8">
        <f t="shared" si="23"/>
        <v>0.00034698892741894476</v>
      </c>
      <c r="AP5">
        <v>0.009006615103271548</v>
      </c>
      <c r="AQ5">
        <v>0.014133412221629296</v>
      </c>
      <c r="AR5">
        <v>0.016478393665578326</v>
      </c>
      <c r="AS5">
        <v>0.01728122621343308</v>
      </c>
      <c r="AT5">
        <v>0.017379507968609667</v>
      </c>
      <c r="AV5">
        <v>0.00018009154081171264</v>
      </c>
      <c r="AW5">
        <v>0.0002826042808241863</v>
      </c>
      <c r="AX5">
        <v>0.0003294932970165465</v>
      </c>
      <c r="AY5">
        <v>0.0003455463145929762</v>
      </c>
      <c r="AZ5">
        <v>0.0003475115049025968</v>
      </c>
    </row>
    <row r="6" spans="1:52" ht="15.75">
      <c r="A6" t="s">
        <v>35</v>
      </c>
      <c r="B6" t="s">
        <v>5</v>
      </c>
      <c r="C6" s="1">
        <v>8.8542E-12</v>
      </c>
      <c r="D6" t="s">
        <v>9</v>
      </c>
      <c r="F6">
        <f aca="true" t="shared" si="24" ref="F6:F69">F5+200</f>
        <v>90400</v>
      </c>
      <c r="G6">
        <f aca="true" t="shared" si="25" ref="G6:G69">G5+1000</f>
        <v>452000</v>
      </c>
      <c r="H6">
        <f aca="true" t="shared" si="26" ref="H6:H69">H5+2000</f>
        <v>904000</v>
      </c>
      <c r="I6">
        <f aca="true" t="shared" si="27" ref="I6:I69">I5+10000</f>
        <v>4520000</v>
      </c>
      <c r="J6">
        <f aca="true" t="shared" si="28" ref="J6:J69">J5+20000</f>
        <v>9040000</v>
      </c>
      <c r="K6">
        <f aca="true" t="shared" si="29" ref="K6:K69">K5+60000</f>
        <v>27120000</v>
      </c>
      <c r="N6">
        <f t="shared" si="0"/>
        <v>0.0003622060426800637</v>
      </c>
      <c r="O6">
        <f t="shared" si="1"/>
        <v>0.0018110302134003186</v>
      </c>
      <c r="P6">
        <f t="shared" si="2"/>
        <v>0.0036220604268006372</v>
      </c>
      <c r="Q6">
        <f t="shared" si="3"/>
        <v>0.018110302134003185</v>
      </c>
      <c r="R6">
        <f t="shared" si="4"/>
        <v>0.03622060426800637</v>
      </c>
      <c r="S6">
        <f t="shared" si="5"/>
        <v>0.10866181280401911</v>
      </c>
      <c r="V6" s="9">
        <f t="shared" si="6"/>
        <v>7.6637554883752195</v>
      </c>
      <c r="W6" s="7">
        <f t="shared" si="7"/>
        <v>11.070800217317599</v>
      </c>
      <c r="X6" s="8">
        <f t="shared" si="8"/>
        <v>0.0005802644308234403</v>
      </c>
      <c r="Y6" s="9">
        <f t="shared" si="9"/>
        <v>4.446431018982767</v>
      </c>
      <c r="Z6" s="7">
        <f t="shared" si="10"/>
        <v>2.4096706231752534</v>
      </c>
      <c r="AA6" s="8">
        <f t="shared" si="11"/>
        <v>0.0004088254229038412</v>
      </c>
      <c r="AB6">
        <f t="shared" si="12"/>
        <v>4.3367090489059406</v>
      </c>
      <c r="AC6">
        <f t="shared" si="13"/>
        <v>1.2081691074451648</v>
      </c>
      <c r="AD6">
        <f t="shared" si="14"/>
        <v>0.00037415702053066036</v>
      </c>
      <c r="AE6" s="9">
        <f t="shared" si="15"/>
        <v>4.301469663261336</v>
      </c>
      <c r="AF6" s="7">
        <f t="shared" si="16"/>
        <v>0.24184796441373968</v>
      </c>
      <c r="AG6" s="8">
        <f t="shared" si="17"/>
        <v>0.00036132045512596663</v>
      </c>
      <c r="AH6">
        <f t="shared" si="18"/>
        <v>4.300367425991071</v>
      </c>
      <c r="AI6">
        <f t="shared" si="19"/>
        <v>0.12092733124812663</v>
      </c>
      <c r="AJ6">
        <f t="shared" si="20"/>
        <v>0.00036090330183259693</v>
      </c>
      <c r="AK6" s="9">
        <f t="shared" si="21"/>
        <v>4.3000408254451346</v>
      </c>
      <c r="AL6" s="7">
        <f t="shared" si="22"/>
        <v>0.04030944119742426</v>
      </c>
      <c r="AM6" s="8">
        <f t="shared" si="23"/>
        <v>0.0003607795059776089</v>
      </c>
      <c r="AP6">
        <v>0.00918895782750592</v>
      </c>
      <c r="AQ6">
        <v>0.014606688686657286</v>
      </c>
      <c r="AR6">
        <v>0.017131893051605243</v>
      </c>
      <c r="AS6">
        <v>0.018003371460425497</v>
      </c>
      <c r="AT6">
        <v>0.018110302134003185</v>
      </c>
      <c r="AV6">
        <v>0.00018332981966843917</v>
      </c>
      <c r="AW6">
        <v>0.00029141951167325515</v>
      </c>
      <c r="AX6">
        <v>0.0003418001173460877</v>
      </c>
      <c r="AY6">
        <v>0.0003591870705276239</v>
      </c>
      <c r="AZ6">
        <v>0.00036132045512596663</v>
      </c>
    </row>
    <row r="7" spans="1:52" ht="12.75">
      <c r="A7" t="s">
        <v>36</v>
      </c>
      <c r="B7" t="s">
        <v>27</v>
      </c>
      <c r="C7" s="5">
        <v>78</v>
      </c>
      <c r="F7">
        <f t="shared" si="24"/>
        <v>90600</v>
      </c>
      <c r="G7">
        <f t="shared" si="25"/>
        <v>453000</v>
      </c>
      <c r="H7">
        <f t="shared" si="26"/>
        <v>906000</v>
      </c>
      <c r="I7">
        <f t="shared" si="27"/>
        <v>4530000</v>
      </c>
      <c r="J7">
        <f t="shared" si="28"/>
        <v>9060000</v>
      </c>
      <c r="K7">
        <f t="shared" si="29"/>
        <v>27180000</v>
      </c>
      <c r="N7">
        <f t="shared" si="0"/>
        <v>0.0003777593326532215</v>
      </c>
      <c r="O7">
        <f t="shared" si="1"/>
        <v>0.0018887966632661075</v>
      </c>
      <c r="P7">
        <f t="shared" si="2"/>
        <v>0.003777593326532215</v>
      </c>
      <c r="Q7">
        <f t="shared" si="3"/>
        <v>0.018887966632661075</v>
      </c>
      <c r="R7">
        <f t="shared" si="4"/>
        <v>0.03777593326532215</v>
      </c>
      <c r="S7">
        <f t="shared" si="5"/>
        <v>0.11332779979596644</v>
      </c>
      <c r="V7" s="9">
        <f t="shared" si="6"/>
        <v>7.650169568944245</v>
      </c>
      <c r="W7" s="7">
        <f t="shared" si="7"/>
        <v>11.050480202384913</v>
      </c>
      <c r="X7" s="8">
        <f t="shared" si="8"/>
        <v>0.0006040448049699352</v>
      </c>
      <c r="Y7" s="9">
        <f t="shared" si="9"/>
        <v>4.445787603486968</v>
      </c>
      <c r="Z7" s="7">
        <f t="shared" si="10"/>
        <v>2.4043902747787973</v>
      </c>
      <c r="AA7" s="8">
        <f t="shared" si="11"/>
        <v>0.00042524869321666536</v>
      </c>
      <c r="AB7">
        <f t="shared" si="12"/>
        <v>4.336547305597186</v>
      </c>
      <c r="AC7">
        <f t="shared" si="13"/>
        <v>1.205506971038164</v>
      </c>
      <c r="AD7">
        <f t="shared" si="14"/>
        <v>0.0003893029671630894</v>
      </c>
      <c r="AE7" s="9">
        <f t="shared" si="15"/>
        <v>4.301463182081882</v>
      </c>
      <c r="AF7" s="7">
        <f t="shared" si="16"/>
        <v>0.24131412299552513</v>
      </c>
      <c r="AG7" s="8">
        <f t="shared" si="17"/>
        <v>0.0003760013011060273</v>
      </c>
      <c r="AH7">
        <f t="shared" si="18"/>
        <v>4.300365805606655</v>
      </c>
      <c r="AI7">
        <f t="shared" si="19"/>
        <v>0.12066038840953983</v>
      </c>
      <c r="AJ7">
        <f t="shared" si="20"/>
        <v>0.0003755691060815339</v>
      </c>
      <c r="AK7" s="9">
        <f t="shared" si="21"/>
        <v>4.3000406453994735</v>
      </c>
      <c r="AL7" s="7">
        <f t="shared" si="22"/>
        <v>0.04022045806547056</v>
      </c>
      <c r="AM7" s="8">
        <f t="shared" si="23"/>
        <v>0.00037544084728049565</v>
      </c>
      <c r="AP7">
        <v>0.009374580076006877</v>
      </c>
      <c r="AQ7">
        <v>0.01510171161187259</v>
      </c>
      <c r="AR7">
        <v>0.017823973263743065</v>
      </c>
      <c r="AS7">
        <v>0.01877142929812354</v>
      </c>
      <c r="AT7">
        <v>0.018887966632661075</v>
      </c>
      <c r="AV7">
        <v>0.0001866190455782597</v>
      </c>
      <c r="AW7">
        <v>0.00030062861320250537</v>
      </c>
      <c r="AX7">
        <v>0.00035482046682873837</v>
      </c>
      <c r="AY7">
        <v>0.00037368140133779216</v>
      </c>
      <c r="AZ7">
        <v>0.00037600130110602726</v>
      </c>
    </row>
    <row r="8" spans="1:52" ht="12.75">
      <c r="A8" t="s">
        <v>37</v>
      </c>
      <c r="B8" t="s">
        <v>28</v>
      </c>
      <c r="C8">
        <v>12</v>
      </c>
      <c r="F8">
        <f t="shared" si="24"/>
        <v>90800</v>
      </c>
      <c r="G8">
        <f t="shared" si="25"/>
        <v>454000</v>
      </c>
      <c r="H8">
        <f t="shared" si="26"/>
        <v>908000</v>
      </c>
      <c r="I8">
        <f t="shared" si="27"/>
        <v>4540000</v>
      </c>
      <c r="J8">
        <f t="shared" si="28"/>
        <v>9080000</v>
      </c>
      <c r="K8">
        <f t="shared" si="29"/>
        <v>27240000</v>
      </c>
      <c r="N8">
        <f t="shared" si="0"/>
        <v>0.000394331822493828</v>
      </c>
      <c r="O8">
        <f t="shared" si="1"/>
        <v>0.00197165911246914</v>
      </c>
      <c r="P8">
        <f t="shared" si="2"/>
        <v>0.00394331822493828</v>
      </c>
      <c r="Q8">
        <f t="shared" si="3"/>
        <v>0.019716591124691405</v>
      </c>
      <c r="R8">
        <f t="shared" si="4"/>
        <v>0.03943318224938281</v>
      </c>
      <c r="S8">
        <f t="shared" si="5"/>
        <v>0.11829954674814841</v>
      </c>
      <c r="V8" s="9">
        <f t="shared" si="6"/>
        <v>7.636663290261486</v>
      </c>
      <c r="W8" s="7">
        <f t="shared" si="7"/>
        <v>11.030225611465461</v>
      </c>
      <c r="X8" s="8">
        <f t="shared" si="8"/>
        <v>0.0006293600774924086</v>
      </c>
      <c r="Y8" s="9">
        <f t="shared" si="9"/>
        <v>4.445148414277194</v>
      </c>
      <c r="Z8" s="7">
        <f t="shared" si="10"/>
        <v>2.399132932137182</v>
      </c>
      <c r="AA8" s="8">
        <f t="shared" si="11"/>
        <v>0.0004427293128858748</v>
      </c>
      <c r="AB8">
        <f t="shared" si="12"/>
        <v>4.336386628596466</v>
      </c>
      <c r="AC8">
        <f t="shared" si="13"/>
        <v>1.2028565298483105</v>
      </c>
      <c r="AD8">
        <f t="shared" si="14"/>
        <v>0.0004054255932166634</v>
      </c>
      <c r="AE8" s="9">
        <f t="shared" si="15"/>
        <v>4.301456743680331</v>
      </c>
      <c r="AF8" s="7">
        <f t="shared" si="16"/>
        <v>0.24078263304281203</v>
      </c>
      <c r="AG8" s="8">
        <f t="shared" si="17"/>
        <v>0.0003916294970916686</v>
      </c>
      <c r="AH8">
        <f t="shared" si="18"/>
        <v>4.300364195917697</v>
      </c>
      <c r="AI8">
        <f t="shared" si="19"/>
        <v>0.12039462149824043</v>
      </c>
      <c r="AJ8">
        <f t="shared" si="20"/>
        <v>0.0003911813121250536</v>
      </c>
      <c r="AK8" s="9">
        <f t="shared" si="21"/>
        <v>4.300040466542229</v>
      </c>
      <c r="AL8" s="7">
        <f t="shared" si="22"/>
        <v>0.04013186692849454</v>
      </c>
      <c r="AM8" s="8">
        <f t="shared" si="23"/>
        <v>0.0003910483090433624</v>
      </c>
      <c r="AP8">
        <v>0.00956342999894351</v>
      </c>
      <c r="AQ8">
        <v>0.015619653444089615</v>
      </c>
      <c r="AR8">
        <v>0.018557649298655755</v>
      </c>
      <c r="AS8">
        <v>0.019589360321892863</v>
      </c>
      <c r="AT8">
        <v>0.019716591124691405</v>
      </c>
      <c r="AV8">
        <v>0.0001899578510946194</v>
      </c>
      <c r="AW8">
        <v>0.00031025226340441786</v>
      </c>
      <c r="AX8">
        <v>0.0003686095033402922</v>
      </c>
      <c r="AY8">
        <v>0.000389102319092214</v>
      </c>
      <c r="AZ8">
        <v>0.0003916294970916686</v>
      </c>
    </row>
    <row r="9" spans="1:52" ht="15.75">
      <c r="A9" t="s">
        <v>40</v>
      </c>
      <c r="B9" t="s">
        <v>41</v>
      </c>
      <c r="C9">
        <f>SQRT(C7^2+C8^2)</f>
        <v>78.91767862779544</v>
      </c>
      <c r="D9" t="s">
        <v>9</v>
      </c>
      <c r="F9">
        <f t="shared" si="24"/>
        <v>91000</v>
      </c>
      <c r="G9">
        <f t="shared" si="25"/>
        <v>455000</v>
      </c>
      <c r="H9">
        <f t="shared" si="26"/>
        <v>910000</v>
      </c>
      <c r="I9">
        <f t="shared" si="27"/>
        <v>4550000</v>
      </c>
      <c r="J9">
        <f t="shared" si="28"/>
        <v>9100000</v>
      </c>
      <c r="K9">
        <f t="shared" si="29"/>
        <v>27300000</v>
      </c>
      <c r="N9">
        <f t="shared" si="0"/>
        <v>0.00041201440983018177</v>
      </c>
      <c r="O9">
        <f t="shared" si="1"/>
        <v>0.0020600720491509086</v>
      </c>
      <c r="P9">
        <f t="shared" si="2"/>
        <v>0.004120144098301817</v>
      </c>
      <c r="Q9">
        <f t="shared" si="3"/>
        <v>0.020600720491509086</v>
      </c>
      <c r="R9">
        <f t="shared" si="4"/>
        <v>0.04120144098301817</v>
      </c>
      <c r="S9">
        <f t="shared" si="5"/>
        <v>0.12360432294905453</v>
      </c>
      <c r="V9" s="9">
        <f t="shared" si="6"/>
        <v>7.623236051737597</v>
      </c>
      <c r="W9" s="7">
        <f t="shared" si="7"/>
        <v>11.0100361944722</v>
      </c>
      <c r="X9" s="8">
        <f t="shared" si="8"/>
        <v>0.0006563461064712186</v>
      </c>
      <c r="Y9" s="9">
        <f t="shared" si="9"/>
        <v>4.444513414465345</v>
      </c>
      <c r="Z9" s="7">
        <f t="shared" si="10"/>
        <v>2.3938984457909487</v>
      </c>
      <c r="AA9" s="8">
        <f t="shared" si="11"/>
        <v>0.00046136069445208743</v>
      </c>
      <c r="AB9">
        <f t="shared" si="12"/>
        <v>4.3362270085541885</v>
      </c>
      <c r="AC9">
        <f t="shared" si="13"/>
        <v>1.2002177070464868</v>
      </c>
      <c r="AD9">
        <f t="shared" si="14"/>
        <v>0.0004226112664440658</v>
      </c>
      <c r="AE9" s="9">
        <f t="shared" si="15"/>
        <v>4.30145034768105</v>
      </c>
      <c r="AF9" s="7">
        <f t="shared" si="16"/>
        <v>0.24025347905369976</v>
      </c>
      <c r="AG9" s="8">
        <f t="shared" si="17"/>
        <v>0.0004082888541549451</v>
      </c>
      <c r="AH9">
        <f t="shared" si="18"/>
        <v>4.300362596830277</v>
      </c>
      <c r="AI9">
        <f t="shared" si="19"/>
        <v>0.12013002276114516</v>
      </c>
      <c r="AJ9">
        <f t="shared" si="20"/>
        <v>0.00040782364842123253</v>
      </c>
      <c r="AK9" s="9">
        <f t="shared" si="21"/>
        <v>4.300040288862965</v>
      </c>
      <c r="AL9" s="7">
        <f t="shared" si="22"/>
        <v>0.04004366520192443</v>
      </c>
      <c r="AM9" s="8">
        <f t="shared" si="23"/>
        <v>0.0004076855952132061</v>
      </c>
      <c r="AP9">
        <v>0.009755442463629402</v>
      </c>
      <c r="AQ9">
        <v>0.016161748286452383</v>
      </c>
      <c r="AR9">
        <v>0.019336227179467223</v>
      </c>
      <c r="AS9">
        <v>0.0204615597060642</v>
      </c>
      <c r="AT9">
        <v>0.020600720491509086</v>
      </c>
      <c r="AV9">
        <v>0.00019334461757740054</v>
      </c>
      <c r="AW9">
        <v>0.0003203121799422517</v>
      </c>
      <c r="AX9">
        <v>0.0003832276663351814</v>
      </c>
      <c r="AY9">
        <v>0.00040553080510243684</v>
      </c>
      <c r="AZ9">
        <v>0.0004082888541549451</v>
      </c>
    </row>
    <row r="10" spans="1:52" ht="12.75">
      <c r="A10" t="s">
        <v>39</v>
      </c>
      <c r="B10" t="s">
        <v>4</v>
      </c>
      <c r="C10">
        <f>C8/C7</f>
        <v>0.15384615384615385</v>
      </c>
      <c r="F10">
        <f t="shared" si="24"/>
        <v>91200</v>
      </c>
      <c r="G10">
        <f t="shared" si="25"/>
        <v>456000</v>
      </c>
      <c r="H10">
        <f t="shared" si="26"/>
        <v>912000</v>
      </c>
      <c r="I10">
        <f t="shared" si="27"/>
        <v>4560000</v>
      </c>
      <c r="J10">
        <f t="shared" si="28"/>
        <v>9120000</v>
      </c>
      <c r="K10">
        <f t="shared" si="29"/>
        <v>27360000</v>
      </c>
      <c r="N10">
        <f t="shared" si="0"/>
        <v>0.0004309083382762796</v>
      </c>
      <c r="O10">
        <f t="shared" si="1"/>
        <v>0.002154541691381398</v>
      </c>
      <c r="P10">
        <f t="shared" si="2"/>
        <v>0.004309083382762796</v>
      </c>
      <c r="Q10">
        <f t="shared" si="3"/>
        <v>0.02154541691381398</v>
      </c>
      <c r="R10">
        <f t="shared" si="4"/>
        <v>0.04309083382762796</v>
      </c>
      <c r="S10">
        <f t="shared" si="5"/>
        <v>0.12927250148288388</v>
      </c>
      <c r="V10" s="9">
        <f t="shared" si="6"/>
        <v>7.6098872582191746</v>
      </c>
      <c r="W10" s="7">
        <f t="shared" si="7"/>
        <v>10.989911701874655</v>
      </c>
      <c r="X10" s="8">
        <f t="shared" si="8"/>
        <v>0.0006851541416339939</v>
      </c>
      <c r="Y10" s="9">
        <f t="shared" si="9"/>
        <v>4.443882567564417</v>
      </c>
      <c r="Z10" s="7">
        <f t="shared" si="10"/>
        <v>2.388686667567529</v>
      </c>
      <c r="AA10" s="8">
        <f t="shared" si="11"/>
        <v>0.0004812468216061839</v>
      </c>
      <c r="AB10">
        <f t="shared" si="12"/>
        <v>4.336068436222985</v>
      </c>
      <c r="AC10">
        <f t="shared" si="13"/>
        <v>1.1975904264744375</v>
      </c>
      <c r="AD10">
        <f t="shared" si="14"/>
        <v>0.00044095613415122366</v>
      </c>
      <c r="AE10" s="9">
        <f t="shared" si="15"/>
        <v>4.30144399371252</v>
      </c>
      <c r="AF10" s="7">
        <f t="shared" si="16"/>
        <v>0.23972664566224475</v>
      </c>
      <c r="AG10" s="8">
        <f t="shared" si="17"/>
        <v>0.0004260726759189577</v>
      </c>
      <c r="AH10">
        <f t="shared" si="18"/>
        <v>4.300361008251502</v>
      </c>
      <c r="AI10">
        <f t="shared" si="19"/>
        <v>0.11986658451317724</v>
      </c>
      <c r="AJ10">
        <f t="shared" si="20"/>
        <v>0.0004255893267078099</v>
      </c>
      <c r="AK10" s="9">
        <f t="shared" si="21"/>
        <v>4.300040112351359</v>
      </c>
      <c r="AL10" s="7">
        <f t="shared" si="22"/>
        <v>0.03995585032386003</v>
      </c>
      <c r="AM10" s="8">
        <f t="shared" si="23"/>
        <v>0.00042544589026595274</v>
      </c>
      <c r="AP10">
        <v>0.00995053797891128</v>
      </c>
      <c r="AQ10">
        <v>0.016729293335806295</v>
      </c>
      <c r="AR10">
        <v>0.020163337033141146</v>
      </c>
      <c r="AS10">
        <v>0.021392915437076478</v>
      </c>
      <c r="AT10">
        <v>0.02154541691381398</v>
      </c>
      <c r="AV10">
        <v>0.00019677745668451955</v>
      </c>
      <c r="AW10">
        <v>0.0003308311371431424</v>
      </c>
      <c r="AX10">
        <v>0.00039874127289029433</v>
      </c>
      <c r="AY10">
        <v>0.00042305687387924495</v>
      </c>
      <c r="AZ10">
        <v>0.00042607267591895763</v>
      </c>
    </row>
    <row r="11" spans="1:52" ht="12.75">
      <c r="A11" t="s">
        <v>38</v>
      </c>
      <c r="B11" t="s">
        <v>11</v>
      </c>
      <c r="C11">
        <f>(a/d)*eps*V^2</f>
        <v>1.106775E-11</v>
      </c>
      <c r="D11" t="s">
        <v>12</v>
      </c>
      <c r="F11">
        <f t="shared" si="24"/>
        <v>91400</v>
      </c>
      <c r="G11">
        <f t="shared" si="25"/>
        <v>457000</v>
      </c>
      <c r="H11">
        <f t="shared" si="26"/>
        <v>914000</v>
      </c>
      <c r="I11">
        <f t="shared" si="27"/>
        <v>4570000</v>
      </c>
      <c r="J11">
        <f t="shared" si="28"/>
        <v>9140000</v>
      </c>
      <c r="K11">
        <f t="shared" si="29"/>
        <v>27420000</v>
      </c>
      <c r="N11">
        <f t="shared" si="0"/>
        <v>0.0004511266407302096</v>
      </c>
      <c r="O11">
        <f t="shared" si="1"/>
        <v>0.0022556332036510482</v>
      </c>
      <c r="P11">
        <f t="shared" si="2"/>
        <v>0.0045112664073020965</v>
      </c>
      <c r="Q11">
        <f t="shared" si="3"/>
        <v>0.022556332036510484</v>
      </c>
      <c r="R11">
        <f t="shared" si="4"/>
        <v>0.04511266407302097</v>
      </c>
      <c r="S11">
        <f t="shared" si="5"/>
        <v>0.1353379922190629</v>
      </c>
      <c r="V11" s="9">
        <f t="shared" si="6"/>
        <v>7.596616319932547</v>
      </c>
      <c r="W11" s="7">
        <f t="shared" si="7"/>
        <v>10.969851884709737</v>
      </c>
      <c r="X11" s="8">
        <f t="shared" si="8"/>
        <v>0.0007159529647578907</v>
      </c>
      <c r="Y11" s="9">
        <f t="shared" si="9"/>
        <v>4.443255837483283</v>
      </c>
      <c r="Z11" s="7">
        <f t="shared" si="10"/>
        <v>2.3834974505674764</v>
      </c>
      <c r="AA11" s="8">
        <f t="shared" si="11"/>
        <v>0.0005025037181188254</v>
      </c>
      <c r="AB11">
        <f t="shared" si="12"/>
        <v>4.335910902456364</v>
      </c>
      <c r="AC11">
        <f t="shared" si="13"/>
        <v>1.1949746126374687</v>
      </c>
      <c r="AD11">
        <f t="shared" si="14"/>
        <v>0.00046056748266624134</v>
      </c>
      <c r="AE11" s="9">
        <f t="shared" si="15"/>
        <v>4.3014376814072826</v>
      </c>
      <c r="AF11" s="7">
        <f t="shared" si="16"/>
        <v>0.23920211763697274</v>
      </c>
      <c r="AG11" s="8">
        <f t="shared" si="17"/>
        <v>0.00044508507836851335</v>
      </c>
      <c r="AH11">
        <f t="shared" si="18"/>
        <v>4.300359430089496</v>
      </c>
      <c r="AI11">
        <f t="shared" si="19"/>
        <v>0.11960429913652217</v>
      </c>
      <c r="AJ11">
        <f t="shared" si="20"/>
        <v>0.00044458236053197017</v>
      </c>
      <c r="AK11" s="9">
        <f t="shared" si="21"/>
        <v>4.300039936997203</v>
      </c>
      <c r="AL11" s="7">
        <f t="shared" si="22"/>
        <v>0.03986841975482465</v>
      </c>
      <c r="AM11" s="8">
        <f t="shared" si="23"/>
        <v>0.00044443317735621716</v>
      </c>
      <c r="AP11">
        <v>0.010148621588001446</v>
      </c>
      <c r="AQ11">
        <v>0.017323649861437224</v>
      </c>
      <c r="AR11">
        <v>0.021042970422012648</v>
      </c>
      <c r="AS11">
        <v>0.022388875811708</v>
      </c>
      <c r="AT11">
        <v>0.022556332036510484</v>
      </c>
      <c r="AV11">
        <v>0.00020025419148453008</v>
      </c>
      <c r="AW11">
        <v>0.0003418329737178006</v>
      </c>
      <c r="AX11">
        <v>0.00041522318984433317</v>
      </c>
      <c r="AY11">
        <v>0.0004417808058999724</v>
      </c>
      <c r="AZ11">
        <v>0.00044508507836851335</v>
      </c>
    </row>
    <row r="12" spans="6:52" ht="12.75">
      <c r="F12">
        <f t="shared" si="24"/>
        <v>91600</v>
      </c>
      <c r="G12">
        <f t="shared" si="25"/>
        <v>458000</v>
      </c>
      <c r="H12">
        <f t="shared" si="26"/>
        <v>916000</v>
      </c>
      <c r="I12">
        <f t="shared" si="27"/>
        <v>4580000</v>
      </c>
      <c r="J12">
        <f t="shared" si="28"/>
        <v>9160000</v>
      </c>
      <c r="K12">
        <f t="shared" si="29"/>
        <v>27480000</v>
      </c>
      <c r="N12">
        <f t="shared" si="0"/>
        <v>0.00047279582268753374</v>
      </c>
      <c r="O12">
        <f t="shared" si="1"/>
        <v>0.0023639791134376685</v>
      </c>
      <c r="P12">
        <f t="shared" si="2"/>
        <v>0.004727958226875337</v>
      </c>
      <c r="Q12">
        <f t="shared" si="3"/>
        <v>0.023639791134376687</v>
      </c>
      <c r="R12">
        <f t="shared" si="4"/>
        <v>0.047279582268753374</v>
      </c>
      <c r="S12">
        <f t="shared" si="5"/>
        <v>0.14183874680626013</v>
      </c>
      <c r="V12" s="9">
        <f t="shared" si="6"/>
        <v>7.583422652428181</v>
      </c>
      <c r="W12" s="7">
        <f t="shared" si="7"/>
        <v>10.949856494592206</v>
      </c>
      <c r="X12" s="8">
        <f t="shared" si="8"/>
        <v>0.0007489313851898763</v>
      </c>
      <c r="Y12" s="9">
        <f t="shared" si="9"/>
        <v>4.4426331885215635</v>
      </c>
      <c r="Z12" s="7">
        <f t="shared" si="10"/>
        <v>2.378330649150872</v>
      </c>
      <c r="AA12" s="8">
        <f t="shared" si="11"/>
        <v>0.0005252611603462604</v>
      </c>
      <c r="AB12">
        <f t="shared" si="12"/>
        <v>4.335754398207401</v>
      </c>
      <c r="AC12">
        <f t="shared" si="13"/>
        <v>1.1923701906972428</v>
      </c>
      <c r="AD12">
        <f t="shared" si="14"/>
        <v>0.00048156532229936644</v>
      </c>
      <c r="AE12" s="9">
        <f t="shared" si="15"/>
        <v>4.301431410401884</v>
      </c>
      <c r="AF12" s="7">
        <f t="shared" si="16"/>
        <v>0.23867987987941164</v>
      </c>
      <c r="AG12" s="8">
        <f t="shared" si="17"/>
        <v>0.0004654425286028119</v>
      </c>
      <c r="AH12">
        <f t="shared" si="18"/>
        <v>4.300357862253381</v>
      </c>
      <c r="AI12">
        <f t="shared" si="19"/>
        <v>0.11934315907989364</v>
      </c>
      <c r="AJ12">
        <f t="shared" si="20"/>
        <v>0.0004649191025106616</v>
      </c>
      <c r="AK12" s="9">
        <f t="shared" si="21"/>
        <v>4.3000397627904</v>
      </c>
      <c r="AL12" s="7">
        <f t="shared" si="22"/>
        <v>0.03978137097752033</v>
      </c>
      <c r="AM12" s="8">
        <f t="shared" si="23"/>
        <v>0.0004647637751348537</v>
      </c>
      <c r="AP12">
        <v>0.010349581736529606</v>
      </c>
      <c r="AQ12">
        <v>0.017946243584288056</v>
      </c>
      <c r="AR12">
        <v>0.021979522523376635</v>
      </c>
      <c r="AS12">
        <v>0.023455527914925153</v>
      </c>
      <c r="AT12">
        <v>0.023639791134376687</v>
      </c>
      <c r="AV12">
        <v>0.00020377233732944464</v>
      </c>
      <c r="AW12">
        <v>0.0003533425885750012</v>
      </c>
      <c r="AX12">
        <v>0.00043275359255971773</v>
      </c>
      <c r="AY12">
        <v>0.0004618145803564629</v>
      </c>
      <c r="AZ12">
        <v>0.00046544252860281185</v>
      </c>
    </row>
    <row r="13" spans="1:52" ht="12.75">
      <c r="A13" t="s">
        <v>23</v>
      </c>
      <c r="B13" s="2" t="s">
        <v>7</v>
      </c>
      <c r="C13" s="2" t="s">
        <v>19</v>
      </c>
      <c r="D13" s="2" t="s">
        <v>6</v>
      </c>
      <c r="F13">
        <f t="shared" si="24"/>
        <v>91800</v>
      </c>
      <c r="G13">
        <f t="shared" si="25"/>
        <v>459000</v>
      </c>
      <c r="H13">
        <f t="shared" si="26"/>
        <v>918000</v>
      </c>
      <c r="I13">
        <f t="shared" si="27"/>
        <v>4590000</v>
      </c>
      <c r="J13">
        <f t="shared" si="28"/>
        <v>9180000</v>
      </c>
      <c r="K13">
        <f t="shared" si="29"/>
        <v>27540000</v>
      </c>
      <c r="N13">
        <f t="shared" si="0"/>
        <v>0.0004960578321962814</v>
      </c>
      <c r="O13">
        <f t="shared" si="1"/>
        <v>0.0024802891609814076</v>
      </c>
      <c r="P13">
        <f t="shared" si="2"/>
        <v>0.004960578321962815</v>
      </c>
      <c r="Q13">
        <f t="shared" si="3"/>
        <v>0.024802891609814075</v>
      </c>
      <c r="R13">
        <f t="shared" si="4"/>
        <v>0.04960578321962815</v>
      </c>
      <c r="S13">
        <f t="shared" si="5"/>
        <v>0.14881734965888443</v>
      </c>
      <c r="V13" s="9">
        <f t="shared" si="6"/>
        <v>7.570305676525718</v>
      </c>
      <c r="W13" s="7">
        <f t="shared" si="7"/>
        <v>10.929925283724828</v>
      </c>
      <c r="X13" s="8">
        <f t="shared" si="8"/>
        <v>0.000784301159349254</v>
      </c>
      <c r="Y13" s="9">
        <f t="shared" si="9"/>
        <v>4.442014585364558</v>
      </c>
      <c r="Z13" s="7">
        <f t="shared" si="10"/>
        <v>2.3731861189239147</v>
      </c>
      <c r="AA13" s="8">
        <f t="shared" si="11"/>
        <v>0.0005496646805261145</v>
      </c>
      <c r="AB13">
        <f t="shared" si="12"/>
        <v>4.335598914527434</v>
      </c>
      <c r="AC13">
        <f t="shared" si="13"/>
        <v>1.1897770864646684</v>
      </c>
      <c r="AD13">
        <f t="shared" si="14"/>
        <v>0.0005040842415119142</v>
      </c>
      <c r="AE13" s="9">
        <f t="shared" si="15"/>
        <v>4.301425180336828</v>
      </c>
      <c r="AF13" s="7">
        <f t="shared" si="16"/>
        <v>0.23815991742264273</v>
      </c>
      <c r="AG13" s="8">
        <f t="shared" si="17"/>
        <v>0.00048727564498270463</v>
      </c>
      <c r="AH13">
        <f t="shared" si="18"/>
        <v>4.300356304653272</v>
      </c>
      <c r="AI13">
        <f t="shared" si="19"/>
        <v>0.11908315685780882</v>
      </c>
      <c r="AJ13">
        <f t="shared" si="20"/>
        <v>0.00048673004273314075</v>
      </c>
      <c r="AK13" s="9">
        <f t="shared" si="21"/>
        <v>4.300039589720961</v>
      </c>
      <c r="AL13" s="7">
        <f t="shared" si="22"/>
        <v>0.039694701496586264</v>
      </c>
      <c r="AM13" s="8">
        <f t="shared" si="23"/>
        <v>0.0004865681356338665</v>
      </c>
      <c r="AP13">
        <v>0.010553289124095117</v>
      </c>
      <c r="AQ13">
        <v>0.01859856428629253</v>
      </c>
      <c r="AR13">
        <v>0.022977839835793584</v>
      </c>
      <c r="AS13">
        <v>0.024599689155101807</v>
      </c>
      <c r="AT13">
        <v>0.024802891609814075</v>
      </c>
      <c r="AV13">
        <v>0.00020732908265412353</v>
      </c>
      <c r="AW13">
        <v>0.00036538592156607917</v>
      </c>
      <c r="AX13">
        <v>0.0004514208223151418</v>
      </c>
      <c r="AY13">
        <v>0.00048328354564446417</v>
      </c>
      <c r="AZ13">
        <v>0.00048727564498270463</v>
      </c>
    </row>
    <row r="14" spans="1:52" ht="12.75">
      <c r="A14" t="s">
        <v>55</v>
      </c>
      <c r="B14" t="s">
        <v>13</v>
      </c>
      <c r="C14">
        <v>44.1</v>
      </c>
      <c r="F14">
        <f t="shared" si="24"/>
        <v>92000</v>
      </c>
      <c r="G14">
        <f t="shared" si="25"/>
        <v>460000</v>
      </c>
      <c r="H14">
        <f t="shared" si="26"/>
        <v>920000</v>
      </c>
      <c r="I14">
        <f t="shared" si="27"/>
        <v>4600000</v>
      </c>
      <c r="J14">
        <f t="shared" si="28"/>
        <v>9200000</v>
      </c>
      <c r="K14">
        <f t="shared" si="29"/>
        <v>27600000</v>
      </c>
      <c r="N14">
        <f t="shared" si="0"/>
        <v>0.0005210723735003729</v>
      </c>
      <c r="O14">
        <f t="shared" si="1"/>
        <v>0.0026053618675018647</v>
      </c>
      <c r="P14">
        <f t="shared" si="2"/>
        <v>0.005210723735003729</v>
      </c>
      <c r="Q14">
        <f t="shared" si="3"/>
        <v>0.02605361867501865</v>
      </c>
      <c r="R14">
        <f t="shared" si="4"/>
        <v>0.0521072373500373</v>
      </c>
      <c r="S14">
        <f t="shared" si="5"/>
        <v>0.15632171205011186</v>
      </c>
      <c r="V14" s="9">
        <f t="shared" si="6"/>
        <v>7.557264818259639</v>
      </c>
      <c r="W14" s="7">
        <f t="shared" si="7"/>
        <v>10.910058004908207</v>
      </c>
      <c r="X14" s="8">
        <f t="shared" si="8"/>
        <v>0.0008223004184445116</v>
      </c>
      <c r="Y14" s="9">
        <f t="shared" si="9"/>
        <v>4.441399993078269</v>
      </c>
      <c r="Z14" s="7">
        <f t="shared" si="10"/>
        <v>2.3680637167256657</v>
      </c>
      <c r="AA14" s="8">
        <f t="shared" si="11"/>
        <v>0.0005758779186094617</v>
      </c>
      <c r="AB14">
        <f t="shared" si="12"/>
        <v>4.335444442564793</v>
      </c>
      <c r="AC14">
        <f t="shared" si="13"/>
        <v>1.1871952263928802</v>
      </c>
      <c r="AD14">
        <f t="shared" si="14"/>
        <v>0.0005282755837666046</v>
      </c>
      <c r="AE14" s="9">
        <f t="shared" si="15"/>
        <v>4.3014189908565195</v>
      </c>
      <c r="AF14" s="7">
        <f t="shared" si="16"/>
        <v>0.23764221542987105</v>
      </c>
      <c r="AG14" s="8">
        <f t="shared" si="17"/>
        <v>0.0005107313105980651</v>
      </c>
      <c r="AH14">
        <f t="shared" si="18"/>
        <v>4.3003547572002585</v>
      </c>
      <c r="AI14">
        <f t="shared" si="19"/>
        <v>0.11882428504987305</v>
      </c>
      <c r="AJ14">
        <f t="shared" si="20"/>
        <v>0.0005101619201813346</v>
      </c>
      <c r="AK14" s="9">
        <f t="shared" si="21"/>
        <v>4.300039417779007</v>
      </c>
      <c r="AL14" s="7">
        <f t="shared" si="22"/>
        <v>0.03960840883836028</v>
      </c>
      <c r="AM14" s="8">
        <f t="shared" si="23"/>
        <v>0.0005099929550794474</v>
      </c>
      <c r="AP14">
        <v>0.010759595549244739</v>
      </c>
      <c r="AQ14">
        <v>0.019282164444936113</v>
      </c>
      <c r="AR14">
        <v>0.024043274186304663</v>
      </c>
      <c r="AS14">
        <v>0.025829014384574783</v>
      </c>
      <c r="AT14">
        <v>0.02605361867501865</v>
      </c>
      <c r="AV14">
        <v>0.0002109212698979114</v>
      </c>
      <c r="AW14">
        <v>0.00037798991537295865</v>
      </c>
      <c r="AX14">
        <v>0.0004713223560001773</v>
      </c>
      <c r="AY14">
        <v>0.0005063283735222134</v>
      </c>
      <c r="AZ14">
        <v>0.0005107313105980651</v>
      </c>
    </row>
    <row r="15" spans="1:52" ht="12.75">
      <c r="A15" t="s">
        <v>54</v>
      </c>
      <c r="B15" t="s">
        <v>14</v>
      </c>
      <c r="C15">
        <v>4.3</v>
      </c>
      <c r="F15">
        <f t="shared" si="24"/>
        <v>92200</v>
      </c>
      <c r="G15">
        <f t="shared" si="25"/>
        <v>461000</v>
      </c>
      <c r="H15">
        <f t="shared" si="26"/>
        <v>922000</v>
      </c>
      <c r="I15">
        <f t="shared" si="27"/>
        <v>4610000</v>
      </c>
      <c r="J15">
        <f t="shared" si="28"/>
        <v>9220000</v>
      </c>
      <c r="K15">
        <f t="shared" si="29"/>
        <v>27660000</v>
      </c>
      <c r="N15">
        <f t="shared" si="0"/>
        <v>0.0005480196344854064</v>
      </c>
      <c r="O15">
        <f t="shared" si="1"/>
        <v>0.0027400981724270317</v>
      </c>
      <c r="P15">
        <f t="shared" si="2"/>
        <v>0.005480196344854063</v>
      </c>
      <c r="Q15">
        <f t="shared" si="3"/>
        <v>0.02740098172427032</v>
      </c>
      <c r="R15">
        <f t="shared" si="4"/>
        <v>0.05480196344854064</v>
      </c>
      <c r="S15">
        <f t="shared" si="5"/>
        <v>0.16440589034562192</v>
      </c>
      <c r="V15" s="9">
        <f t="shared" si="6"/>
        <v>7.5442995088255405</v>
      </c>
      <c r="W15" s="7">
        <f t="shared" si="7"/>
        <v>10.890254411550304</v>
      </c>
      <c r="X15" s="8">
        <f t="shared" si="8"/>
        <v>0.0008631977079035281</v>
      </c>
      <c r="Y15" s="9">
        <f t="shared" si="9"/>
        <v>4.4407893771044895</v>
      </c>
      <c r="Z15" s="7">
        <f t="shared" si="10"/>
        <v>2.362963300614976</v>
      </c>
      <c r="AA15" s="8">
        <f t="shared" si="11"/>
        <v>0.0006040853935796538</v>
      </c>
      <c r="AB15">
        <f t="shared" si="12"/>
        <v>4.335290973563536</v>
      </c>
      <c r="AC15">
        <f t="shared" si="13"/>
        <v>1.1846245375703124</v>
      </c>
      <c r="AD15">
        <f t="shared" si="14"/>
        <v>0.0005543100127608528</v>
      </c>
      <c r="AE15" s="9">
        <f t="shared" si="15"/>
        <v>4.301412841609216</v>
      </c>
      <c r="AF15" s="7">
        <f t="shared" si="16"/>
        <v>0.2371267591930146</v>
      </c>
      <c r="AG15" s="8">
        <f t="shared" si="17"/>
        <v>0.0005359751638570607</v>
      </c>
      <c r="AH15">
        <f t="shared" si="18"/>
        <v>4.300353219806392</v>
      </c>
      <c r="AI15">
        <f t="shared" si="19"/>
        <v>0.1185665363000741</v>
      </c>
      <c r="AJ15">
        <f t="shared" si="20"/>
        <v>0.0005353802109084665</v>
      </c>
      <c r="AK15" s="9">
        <f t="shared" si="21"/>
        <v>4.300039246954765</v>
      </c>
      <c r="AL15" s="7">
        <f t="shared" si="22"/>
        <v>0.03952249055064357</v>
      </c>
      <c r="AM15" s="8">
        <f t="shared" si="23"/>
        <v>0.000535203661355394</v>
      </c>
      <c r="AP15">
        <v>0.010968332759575402</v>
      </c>
      <c r="AQ15">
        <v>0.019998656647952258</v>
      </c>
      <c r="AR15">
        <v>0.025181743919563945</v>
      </c>
      <c r="AS15">
        <v>0.0271521216940073</v>
      </c>
      <c r="AT15">
        <v>0.02740098172427032</v>
      </c>
      <c r="AV15">
        <v>0.00021454537677550098</v>
      </c>
      <c r="AW15">
        <v>0.00039118245403277596</v>
      </c>
      <c r="AX15">
        <v>0.0004925659036347626</v>
      </c>
      <c r="AY15">
        <v>0.0005311073530304307</v>
      </c>
      <c r="AZ15">
        <v>0.0005359751638570607</v>
      </c>
    </row>
    <row r="16" spans="1:52" ht="12.75">
      <c r="A16" t="s">
        <v>56</v>
      </c>
      <c r="B16" t="s">
        <v>15</v>
      </c>
      <c r="C16" s="6">
        <f>4*PI()*nu*rad^3/(K*T)</f>
        <v>3.640710646094576E-05</v>
      </c>
      <c r="F16">
        <f t="shared" si="24"/>
        <v>92400</v>
      </c>
      <c r="G16">
        <f t="shared" si="25"/>
        <v>462000</v>
      </c>
      <c r="H16">
        <f t="shared" si="26"/>
        <v>924000</v>
      </c>
      <c r="I16">
        <f t="shared" si="27"/>
        <v>4620000</v>
      </c>
      <c r="J16">
        <f t="shared" si="28"/>
        <v>9240000</v>
      </c>
      <c r="K16">
        <f t="shared" si="29"/>
        <v>27720000</v>
      </c>
      <c r="N16">
        <f t="shared" si="0"/>
        <v>0.0005771035145116974</v>
      </c>
      <c r="O16">
        <f t="shared" si="1"/>
        <v>0.0028855175725584874</v>
      </c>
      <c r="P16">
        <f t="shared" si="2"/>
        <v>0.005771035145116975</v>
      </c>
      <c r="Q16">
        <f t="shared" si="3"/>
        <v>0.028855175725584874</v>
      </c>
      <c r="R16">
        <f t="shared" si="4"/>
        <v>0.05771035145116975</v>
      </c>
      <c r="S16">
        <f t="shared" si="5"/>
        <v>0.17313105435350923</v>
      </c>
      <c r="V16" s="9">
        <f t="shared" si="6"/>
        <v>7.531409184527015</v>
      </c>
      <c r="W16" s="7">
        <f t="shared" si="7"/>
        <v>10.870514257675655</v>
      </c>
      <c r="X16" s="8">
        <f t="shared" si="8"/>
        <v>0.0009072967662960485</v>
      </c>
      <c r="Y16" s="9">
        <f t="shared" si="9"/>
        <v>4.440182703255971</v>
      </c>
      <c r="Z16" s="7">
        <f t="shared" si="10"/>
        <v>2.357884729857569</v>
      </c>
      <c r="AA16" s="8">
        <f t="shared" si="11"/>
        <v>0.0006344957818470223</v>
      </c>
      <c r="AB16">
        <f t="shared" si="12"/>
        <v>4.335138498862213</v>
      </c>
      <c r="AC16">
        <f t="shared" si="13"/>
        <v>1.1820649477138598</v>
      </c>
      <c r="AD16">
        <f t="shared" si="14"/>
        <v>0.000582380547154973</v>
      </c>
      <c r="AE16" s="9">
        <f t="shared" si="15"/>
        <v>4.301406732246978</v>
      </c>
      <c r="AF16" s="7">
        <f t="shared" si="16"/>
        <v>0.2366135341313112</v>
      </c>
      <c r="AG16" s="8">
        <f t="shared" si="17"/>
        <v>0.0005631945449651603</v>
      </c>
      <c r="AH16">
        <f t="shared" si="18"/>
        <v>4.3003516923846785</v>
      </c>
      <c r="AI16">
        <f t="shared" si="19"/>
        <v>0.11830990331608522</v>
      </c>
      <c r="AJ16">
        <f t="shared" si="20"/>
        <v>0.0005625720716680954</v>
      </c>
      <c r="AK16" s="9">
        <f t="shared" si="21"/>
        <v>4.300039077238569</v>
      </c>
      <c r="AL16" s="7">
        <f t="shared" si="22"/>
        <v>0.039436944202468405</v>
      </c>
      <c r="AM16" s="8">
        <f t="shared" si="23"/>
        <v>0.0005623873567866018</v>
      </c>
      <c r="AP16">
        <v>0.011179311320551376</v>
      </c>
      <c r="AQ16">
        <v>0.020749709496602042</v>
      </c>
      <c r="AR16">
        <v>0.026399803268031288</v>
      </c>
      <c r="AS16">
        <v>0.028578740670064103</v>
      </c>
      <c r="AT16">
        <v>0.028855175725584874</v>
      </c>
      <c r="AV16">
        <v>0.00021819749815695083</v>
      </c>
      <c r="AW16">
        <v>0.0004049922727636129</v>
      </c>
      <c r="AX16">
        <v>0.0005152706512726415</v>
      </c>
      <c r="AY16">
        <v>0.0005577990929746048</v>
      </c>
      <c r="AZ16">
        <v>0.0005631945449651603</v>
      </c>
    </row>
    <row r="17" spans="1:52" ht="12.75">
      <c r="A17" t="s">
        <v>57</v>
      </c>
      <c r="B17" t="s">
        <v>16</v>
      </c>
      <c r="C17" s="5">
        <v>1.5</v>
      </c>
      <c r="D17" t="s">
        <v>24</v>
      </c>
      <c r="F17">
        <f t="shared" si="24"/>
        <v>92600</v>
      </c>
      <c r="G17">
        <f t="shared" si="25"/>
        <v>463000</v>
      </c>
      <c r="H17">
        <f t="shared" si="26"/>
        <v>926000</v>
      </c>
      <c r="I17">
        <f t="shared" si="27"/>
        <v>4630000</v>
      </c>
      <c r="J17">
        <f t="shared" si="28"/>
        <v>9260000</v>
      </c>
      <c r="K17">
        <f t="shared" si="29"/>
        <v>27780000</v>
      </c>
      <c r="N17">
        <f t="shared" si="0"/>
        <v>0.0006085554600928728</v>
      </c>
      <c r="O17">
        <f t="shared" si="1"/>
        <v>0.0030427773004643643</v>
      </c>
      <c r="P17">
        <f t="shared" si="2"/>
        <v>0.006085554600928729</v>
      </c>
      <c r="Q17">
        <f t="shared" si="3"/>
        <v>0.030427773004643645</v>
      </c>
      <c r="R17">
        <f t="shared" si="4"/>
        <v>0.06085554600928729</v>
      </c>
      <c r="S17">
        <f t="shared" si="5"/>
        <v>0.18256663802786186</v>
      </c>
      <c r="V17" s="9">
        <f t="shared" si="6"/>
        <v>7.51859328672314</v>
      </c>
      <c r="W17" s="7">
        <f t="shared" si="7"/>
        <v>10.850837297934284</v>
      </c>
      <c r="X17" s="8">
        <f t="shared" si="8"/>
        <v>0.0009549422022893759</v>
      </c>
      <c r="Y17" s="9">
        <f t="shared" si="9"/>
        <v>4.439579937711659</v>
      </c>
      <c r="Z17" s="7">
        <f t="shared" si="10"/>
        <v>2.35282786491329</v>
      </c>
      <c r="AA17" s="8">
        <f t="shared" si="11"/>
        <v>0.0006673458113881389</v>
      </c>
      <c r="AB17">
        <f t="shared" si="12"/>
        <v>4.334987009892642</v>
      </c>
      <c r="AC17">
        <f t="shared" si="13"/>
        <v>1.179516385162125</v>
      </c>
      <c r="AD17">
        <f t="shared" si="14"/>
        <v>0.000612706165431371</v>
      </c>
      <c r="AE17" s="9">
        <f t="shared" si="15"/>
        <v>4.3014006624256185</v>
      </c>
      <c r="AF17" s="7">
        <f t="shared" si="16"/>
        <v>0.2361025257899444</v>
      </c>
      <c r="AG17" s="8">
        <f t="shared" si="17"/>
        <v>0.0005926019960230693</v>
      </c>
      <c r="AH17">
        <f t="shared" si="18"/>
        <v>4.300350174849057</v>
      </c>
      <c r="AI17">
        <f t="shared" si="19"/>
        <v>0.11805437886857761</v>
      </c>
      <c r="AJ17">
        <f t="shared" si="20"/>
        <v>0.0005919498366289042</v>
      </c>
      <c r="AK17" s="9">
        <f t="shared" si="21"/>
        <v>4.300038908620857</v>
      </c>
      <c r="AL17" s="7">
        <f t="shared" si="22"/>
        <v>0.03935176738386877</v>
      </c>
      <c r="AM17" s="8">
        <f t="shared" si="23"/>
        <v>0.0005917563138501145</v>
      </c>
      <c r="AP17">
        <v>0.011392319518609466</v>
      </c>
      <c r="AQ17">
        <v>0.021537041652752904</v>
      </c>
      <c r="AR17">
        <v>0.027704721031060323</v>
      </c>
      <c r="AS17">
        <v>0.030119887786879396</v>
      </c>
      <c r="AT17">
        <v>0.030427773004643645</v>
      </c>
      <c r="AV17">
        <v>0.00022187332885092312</v>
      </c>
      <c r="AW17">
        <v>0.0004194488328115759</v>
      </c>
      <c r="AX17">
        <v>0.0005395686690499199</v>
      </c>
      <c r="AY17">
        <v>0.0005866057177359515</v>
      </c>
      <c r="AZ17">
        <v>0.0005926019960230693</v>
      </c>
    </row>
    <row r="18" spans="1:52" ht="12.75">
      <c r="A18" t="s">
        <v>58</v>
      </c>
      <c r="B18" t="s">
        <v>21</v>
      </c>
      <c r="C18" s="1">
        <v>2E-09</v>
      </c>
      <c r="D18" t="s">
        <v>8</v>
      </c>
      <c r="F18">
        <f t="shared" si="24"/>
        <v>92800</v>
      </c>
      <c r="G18">
        <f t="shared" si="25"/>
        <v>464000</v>
      </c>
      <c r="H18">
        <f t="shared" si="26"/>
        <v>928000</v>
      </c>
      <c r="I18">
        <f t="shared" si="27"/>
        <v>4640000</v>
      </c>
      <c r="J18">
        <f t="shared" si="28"/>
        <v>9280000</v>
      </c>
      <c r="K18">
        <f t="shared" si="29"/>
        <v>27840000</v>
      </c>
      <c r="N18">
        <f t="shared" si="0"/>
        <v>0.0006426390424802455</v>
      </c>
      <c r="O18">
        <f t="shared" si="1"/>
        <v>0.003213195212401227</v>
      </c>
      <c r="P18">
        <f t="shared" si="2"/>
        <v>0.006426390424802454</v>
      </c>
      <c r="Q18">
        <f t="shared" si="3"/>
        <v>0.03213195212401227</v>
      </c>
      <c r="R18">
        <f t="shared" si="4"/>
        <v>0.06426390424802454</v>
      </c>
      <c r="S18">
        <f t="shared" si="5"/>
        <v>0.19279171274407364</v>
      </c>
      <c r="V18" s="9">
        <f t="shared" si="6"/>
        <v>7.505851261776552</v>
      </c>
      <c r="W18" s="7">
        <f t="shared" si="7"/>
        <v>10.831223287610337</v>
      </c>
      <c r="X18" s="8">
        <f t="shared" si="8"/>
        <v>0.0010065262673729853</v>
      </c>
      <c r="Y18" s="9">
        <f t="shared" si="9"/>
        <v>4.4389810470120015</v>
      </c>
      <c r="Z18" s="7">
        <f t="shared" si="10"/>
        <v>2.3477925674235176</v>
      </c>
      <c r="AA18" s="8">
        <f t="shared" si="11"/>
        <v>0.0007029049071546994</v>
      </c>
      <c r="AB18">
        <f t="shared" si="12"/>
        <v>4.334836498178712</v>
      </c>
      <c r="AC18">
        <f t="shared" si="13"/>
        <v>1.176978778868758</v>
      </c>
      <c r="AD18">
        <f t="shared" si="14"/>
        <v>0.0006455361063962612</v>
      </c>
      <c r="AE18" s="9">
        <f t="shared" si="15"/>
        <v>4.301394631804656</v>
      </c>
      <c r="AF18" s="7">
        <f t="shared" si="16"/>
        <v>0.2355937198386861</v>
      </c>
      <c r="AG18" s="8">
        <f t="shared" si="17"/>
        <v>0.0006244394366315823</v>
      </c>
      <c r="AH18">
        <f t="shared" si="18"/>
        <v>4.300348667114397</v>
      </c>
      <c r="AI18">
        <f t="shared" si="19"/>
        <v>0.11779995579054153</v>
      </c>
      <c r="AJ18">
        <f t="shared" si="20"/>
        <v>0.0006237551889462371</v>
      </c>
      <c r="AK18" s="9">
        <f t="shared" si="21"/>
        <v>4.300038741092169</v>
      </c>
      <c r="AL18" s="7">
        <f t="shared" si="22"/>
        <v>0.0392669577056542</v>
      </c>
      <c r="AM18" s="8">
        <f t="shared" si="23"/>
        <v>0.0006235521455500315</v>
      </c>
      <c r="AP18">
        <v>0.01160712231617545</v>
      </c>
      <c r="AQ18">
        <v>0.022362413624608956</v>
      </c>
      <c r="AR18">
        <v>0.029104569827907514</v>
      </c>
      <c r="AS18">
        <v>0.03178807471440227</v>
      </c>
      <c r="AT18">
        <v>0.03213195212401227</v>
      </c>
      <c r="AV18">
        <v>0.00022556814761995306</v>
      </c>
      <c r="AW18">
        <v>0.0004345821539749504</v>
      </c>
      <c r="AX18">
        <v>0.0005656065064643744</v>
      </c>
      <c r="AY18">
        <v>0.0006177566613336966</v>
      </c>
      <c r="AZ18">
        <v>0.0006244394366315824</v>
      </c>
    </row>
    <row r="19" spans="1:52" ht="14.25">
      <c r="A19" t="s">
        <v>59</v>
      </c>
      <c r="B19" t="s">
        <v>17</v>
      </c>
      <c r="C19" s="4">
        <v>1.3806503E-23</v>
      </c>
      <c r="D19" s="3" t="s">
        <v>20</v>
      </c>
      <c r="F19">
        <f t="shared" si="24"/>
        <v>93000</v>
      </c>
      <c r="G19">
        <f t="shared" si="25"/>
        <v>465000</v>
      </c>
      <c r="H19">
        <f t="shared" si="26"/>
        <v>930000</v>
      </c>
      <c r="I19">
        <f t="shared" si="27"/>
        <v>4650000</v>
      </c>
      <c r="J19">
        <f t="shared" si="28"/>
        <v>9300000</v>
      </c>
      <c r="K19">
        <f t="shared" si="29"/>
        <v>27900000</v>
      </c>
      <c r="N19">
        <f t="shared" si="0"/>
        <v>0.0006796554453162104</v>
      </c>
      <c r="O19">
        <f t="shared" si="1"/>
        <v>0.003398277226581052</v>
      </c>
      <c r="P19">
        <f t="shared" si="2"/>
        <v>0.006796554453162104</v>
      </c>
      <c r="Q19">
        <f t="shared" si="3"/>
        <v>0.03398277226581052</v>
      </c>
      <c r="R19">
        <f t="shared" si="4"/>
        <v>0.06796554453162104</v>
      </c>
      <c r="S19">
        <f t="shared" si="5"/>
        <v>0.2038966335948631</v>
      </c>
      <c r="V19" s="9">
        <f t="shared" si="6"/>
        <v>7.493182561002104</v>
      </c>
      <c r="W19" s="7">
        <f t="shared" si="7"/>
        <v>10.811671982630429</v>
      </c>
      <c r="X19" s="8">
        <f t="shared" si="8"/>
        <v>0.0010624969723219391</v>
      </c>
      <c r="Y19" s="9">
        <f t="shared" si="9"/>
        <v>4.43838599805433</v>
      </c>
      <c r="Z19" s="7">
        <f t="shared" si="10"/>
        <v>2.342778700198732</v>
      </c>
      <c r="AA19" s="8">
        <f t="shared" si="11"/>
        <v>0.0007414807576957149</v>
      </c>
      <c r="AB19">
        <f t="shared" si="12"/>
        <v>4.3346869553351945</v>
      </c>
      <c r="AC19">
        <f t="shared" si="13"/>
        <v>1.1744520583958749</v>
      </c>
      <c r="AD19">
        <f t="shared" si="14"/>
        <v>0.0006811550227162934</v>
      </c>
      <c r="AE19" s="9">
        <f t="shared" si="15"/>
        <v>4.301388640047264</v>
      </c>
      <c r="AF19" s="7">
        <f t="shared" si="16"/>
        <v>0.2350871020705575</v>
      </c>
      <c r="AG19" s="8">
        <f t="shared" si="17"/>
        <v>0.0006589831678541921</v>
      </c>
      <c r="AH19">
        <f t="shared" si="18"/>
        <v>4.300347169096481</v>
      </c>
      <c r="AI19">
        <f t="shared" si="19"/>
        <v>0.1175466269766162</v>
      </c>
      <c r="AJ19">
        <f t="shared" si="20"/>
        <v>0.0006582641598945856</v>
      </c>
      <c r="AK19" s="9">
        <f t="shared" si="21"/>
        <v>4.300038574643147</v>
      </c>
      <c r="AL19" s="7">
        <f t="shared" si="22"/>
        <v>0.03918251279918622</v>
      </c>
      <c r="AM19" s="8">
        <f t="shared" si="23"/>
        <v>0.0006580508031169623</v>
      </c>
      <c r="AP19">
        <v>0.01182346037829106</v>
      </c>
      <c r="AQ19">
        <v>0.023227616818347348</v>
      </c>
      <c r="AR19">
        <v>0.03060832733131303</v>
      </c>
      <c r="AS19">
        <v>0.03359755673907047</v>
      </c>
      <c r="AT19">
        <v>0.03398277226581052</v>
      </c>
      <c r="AV19">
        <v>0.00022927680279114903</v>
      </c>
      <c r="AW19">
        <v>0.0004504225962770424</v>
      </c>
      <c r="AX19">
        <v>0.0005935469993364777</v>
      </c>
      <c r="AY19">
        <v>0.0006515131902392942</v>
      </c>
      <c r="AZ19">
        <v>0.0006589831678541921</v>
      </c>
    </row>
    <row r="20" spans="1:52" ht="12.75">
      <c r="A20" t="s">
        <v>60</v>
      </c>
      <c r="B20" t="s">
        <v>18</v>
      </c>
      <c r="C20">
        <v>300</v>
      </c>
      <c r="D20" s="3" t="s">
        <v>17</v>
      </c>
      <c r="F20">
        <f t="shared" si="24"/>
        <v>93200</v>
      </c>
      <c r="G20">
        <f t="shared" si="25"/>
        <v>466000</v>
      </c>
      <c r="H20">
        <f t="shared" si="26"/>
        <v>932000</v>
      </c>
      <c r="I20">
        <f t="shared" si="27"/>
        <v>4660000</v>
      </c>
      <c r="J20">
        <f t="shared" si="28"/>
        <v>9320000</v>
      </c>
      <c r="K20">
        <f t="shared" si="29"/>
        <v>27960000</v>
      </c>
      <c r="N20">
        <f t="shared" si="0"/>
        <v>0.000719950074510121</v>
      </c>
      <c r="O20">
        <f t="shared" si="1"/>
        <v>0.003599750372550605</v>
      </c>
      <c r="P20">
        <f t="shared" si="2"/>
        <v>0.00719950074510121</v>
      </c>
      <c r="Q20">
        <f t="shared" si="3"/>
        <v>0.03599750372550605</v>
      </c>
      <c r="R20">
        <f t="shared" si="4"/>
        <v>0.0719950074510121</v>
      </c>
      <c r="S20">
        <f t="shared" si="5"/>
        <v>0.2159850223530363</v>
      </c>
      <c r="V20" s="9">
        <f t="shared" si="6"/>
        <v>7.480586640616116</v>
      </c>
      <c r="W20" s="7">
        <f t="shared" si="7"/>
        <v>10.792183139571703</v>
      </c>
      <c r="X20" s="8">
        <f t="shared" si="8"/>
        <v>0.0011233678601509295</v>
      </c>
      <c r="Y20" s="9">
        <f t="shared" si="9"/>
        <v>4.437794758088305</v>
      </c>
      <c r="Z20" s="7">
        <f t="shared" si="10"/>
        <v>2.337786127206236</v>
      </c>
      <c r="AA20" s="8">
        <f t="shared" si="11"/>
        <v>0.0007834260173201208</v>
      </c>
      <c r="AB20">
        <f t="shared" si="12"/>
        <v>4.334538373066576</v>
      </c>
      <c r="AC20">
        <f t="shared" si="13"/>
        <v>1.1719361539075648</v>
      </c>
      <c r="AD20">
        <f t="shared" si="14"/>
        <v>0.0007198891859947965</v>
      </c>
      <c r="AE20" s="9">
        <f t="shared" si="15"/>
        <v>4.3013826868202285</v>
      </c>
      <c r="AF20" s="7">
        <f t="shared" si="16"/>
        <v>0.2345826584005068</v>
      </c>
      <c r="AG20" s="8">
        <f t="shared" si="17"/>
        <v>0.0006965498973172924</v>
      </c>
      <c r="AH20">
        <f t="shared" si="18"/>
        <v>4.300345680711994</v>
      </c>
      <c r="AI20">
        <f t="shared" si="19"/>
        <v>0.11729438538242842</v>
      </c>
      <c r="AJ20">
        <f t="shared" si="20"/>
        <v>0.000695793148156043</v>
      </c>
      <c r="AK20" s="9">
        <f t="shared" si="21"/>
        <v>4.300038409264534</v>
      </c>
      <c r="AL20" s="7">
        <f t="shared" si="22"/>
        <v>0.03909843031615798</v>
      </c>
      <c r="AM20" s="8">
        <f t="shared" si="23"/>
        <v>0.0006955685935722147</v>
      </c>
      <c r="AP20">
        <v>0.012041049192606302</v>
      </c>
      <c r="AQ20">
        <v>0.024134459308389627</v>
      </c>
      <c r="AR20">
        <v>0.03222599102721562</v>
      </c>
      <c r="AS20">
        <v>0.0355646302947418</v>
      </c>
      <c r="AT20">
        <v>0.03599750372550605</v>
      </c>
      <c r="AV20">
        <v>0.0002329936998592388</v>
      </c>
      <c r="AW20">
        <v>0.000467000580964058</v>
      </c>
      <c r="AX20">
        <v>0.0006235713151701179</v>
      </c>
      <c r="AY20">
        <v>0.000688173818074426</v>
      </c>
      <c r="AZ20">
        <v>0.0006965498973172925</v>
      </c>
    </row>
    <row r="21" spans="6:52" ht="12.75">
      <c r="F21">
        <f t="shared" si="24"/>
        <v>93400</v>
      </c>
      <c r="G21">
        <f t="shared" si="25"/>
        <v>467000</v>
      </c>
      <c r="H21">
        <f t="shared" si="26"/>
        <v>934000</v>
      </c>
      <c r="I21">
        <f t="shared" si="27"/>
        <v>4670000</v>
      </c>
      <c r="J21">
        <f t="shared" si="28"/>
        <v>9340000</v>
      </c>
      <c r="K21">
        <f t="shared" si="29"/>
        <v>28020000</v>
      </c>
      <c r="N21">
        <f t="shared" si="0"/>
        <v>0.0007639205596033827</v>
      </c>
      <c r="O21">
        <f t="shared" si="1"/>
        <v>0.0038196027980169135</v>
      </c>
      <c r="P21">
        <f t="shared" si="2"/>
        <v>0.007639205596033827</v>
      </c>
      <c r="Q21">
        <f t="shared" si="3"/>
        <v>0.038196027980169134</v>
      </c>
      <c r="R21">
        <f t="shared" si="4"/>
        <v>0.07639205596033827</v>
      </c>
      <c r="S21">
        <f t="shared" si="5"/>
        <v>0.2291761678810148</v>
      </c>
      <c r="V21" s="9">
        <f t="shared" si="6"/>
        <v>7.468062961686185</v>
      </c>
      <c r="W21" s="7">
        <f t="shared" si="7"/>
        <v>10.772756515669624</v>
      </c>
      <c r="X21" s="8">
        <f t="shared" si="8"/>
        <v>0.0011897298323969526</v>
      </c>
      <c r="Y21" s="9">
        <f t="shared" si="9"/>
        <v>4.437207294711429</v>
      </c>
      <c r="Z21" s="7">
        <f t="shared" si="10"/>
        <v>2.3328147135580406</v>
      </c>
      <c r="AA21" s="8">
        <f t="shared" si="11"/>
        <v>0.0008291464157325638</v>
      </c>
      <c r="AB21">
        <f t="shared" si="12"/>
        <v>4.3343907431659146</v>
      </c>
      <c r="AC21">
        <f t="shared" si="13"/>
        <v>1.1694309961634792</v>
      </c>
      <c r="AD21">
        <f t="shared" si="14"/>
        <v>0.0007621139952540068</v>
      </c>
      <c r="AE21" s="9">
        <f t="shared" si="15"/>
        <v>4.301376771793897</v>
      </c>
      <c r="AF21" s="7">
        <f t="shared" si="16"/>
        <v>0.23408037486410405</v>
      </c>
      <c r="AG21" s="8">
        <f t="shared" si="17"/>
        <v>0.0007375040300544348</v>
      </c>
      <c r="AH21">
        <f t="shared" si="18"/>
        <v>4.300344201878514</v>
      </c>
      <c r="AI21">
        <f t="shared" si="19"/>
        <v>0.11704322402393964</v>
      </c>
      <c r="AJ21">
        <f t="shared" si="20"/>
        <v>0.0007367062036367863</v>
      </c>
      <c r="AK21" s="9">
        <f t="shared" si="21"/>
        <v>4.300038244947171</v>
      </c>
      <c r="AL21" s="7">
        <f t="shared" si="22"/>
        <v>0.039014707928376496</v>
      </c>
      <c r="AM21" s="8">
        <f t="shared" si="23"/>
        <v>0.0007364694614592377</v>
      </c>
      <c r="AP21">
        <v>0.012259578306468163</v>
      </c>
      <c r="AQ21">
        <v>0.02508474769849848</v>
      </c>
      <c r="AR21">
        <v>0.033968708170578</v>
      </c>
      <c r="AS21">
        <v>0.037707990914935194</v>
      </c>
      <c r="AT21">
        <v>0.038196027980169134</v>
      </c>
      <c r="AV21">
        <v>0.00023671279151021708</v>
      </c>
      <c r="AW21">
        <v>0.00048434623961806554</v>
      </c>
      <c r="AX21">
        <v>0.000655881265574289</v>
      </c>
      <c r="AY21">
        <v>0.0007280808171849489</v>
      </c>
      <c r="AZ21">
        <v>0.0007375040300544348</v>
      </c>
    </row>
    <row r="22" spans="6:52" ht="12.75">
      <c r="F22">
        <f t="shared" si="24"/>
        <v>93600</v>
      </c>
      <c r="G22">
        <f t="shared" si="25"/>
        <v>468000</v>
      </c>
      <c r="H22">
        <f t="shared" si="26"/>
        <v>936000</v>
      </c>
      <c r="I22">
        <f t="shared" si="27"/>
        <v>4680000</v>
      </c>
      <c r="J22">
        <f t="shared" si="28"/>
        <v>9360000</v>
      </c>
      <c r="K22">
        <f t="shared" si="29"/>
        <v>28080000</v>
      </c>
      <c r="N22">
        <f t="shared" si="0"/>
        <v>0.0008120264905483719</v>
      </c>
      <c r="O22">
        <f t="shared" si="1"/>
        <v>0.00406013245274186</v>
      </c>
      <c r="P22">
        <f t="shared" si="2"/>
        <v>0.00812026490548372</v>
      </c>
      <c r="Q22">
        <f t="shared" si="3"/>
        <v>0.040601324527418596</v>
      </c>
      <c r="R22">
        <f t="shared" si="4"/>
        <v>0.08120264905483719</v>
      </c>
      <c r="S22">
        <f t="shared" si="5"/>
        <v>0.24360794716451156</v>
      </c>
      <c r="V22" s="9">
        <f t="shared" si="6"/>
        <v>7.45561099008156</v>
      </c>
      <c r="W22" s="7">
        <f t="shared" si="7"/>
        <v>10.75339186882551</v>
      </c>
      <c r="X22" s="8">
        <f t="shared" si="8"/>
        <v>0.001262265535456993</v>
      </c>
      <c r="Y22" s="9">
        <f t="shared" si="9"/>
        <v>4.436623575864633</v>
      </c>
      <c r="Z22" s="7">
        <f t="shared" si="10"/>
        <v>2.3278643254988847</v>
      </c>
      <c r="AA22" s="8">
        <f t="shared" si="11"/>
        <v>0.0008791106223525422</v>
      </c>
      <c r="AB22">
        <f t="shared" si="12"/>
        <v>4.334244057513701</v>
      </c>
      <c r="AC22">
        <f t="shared" si="13"/>
        <v>1.1669365165125007</v>
      </c>
      <c r="AD22">
        <f t="shared" si="14"/>
        <v>0.0008082631104235002</v>
      </c>
      <c r="AE22" s="9">
        <f t="shared" si="15"/>
        <v>4.301370894642135</v>
      </c>
      <c r="AF22" s="7">
        <f t="shared" si="16"/>
        <v>0.23358023761625274</v>
      </c>
      <c r="AG22" s="8">
        <f t="shared" si="17"/>
        <v>0.0007822665374298614</v>
      </c>
      <c r="AH22">
        <f t="shared" si="18"/>
        <v>4.300342732514494</v>
      </c>
      <c r="AI22">
        <f t="shared" si="19"/>
        <v>0.11679313597680129</v>
      </c>
      <c r="AJ22">
        <f t="shared" si="20"/>
        <v>0.0007814238878477022</v>
      </c>
      <c r="AK22" s="9">
        <f t="shared" si="21"/>
        <v>4.300038081681997</v>
      </c>
      <c r="AL22" s="7">
        <f t="shared" si="22"/>
        <v>0.03893134332754775</v>
      </c>
      <c r="AM22" s="8">
        <f t="shared" si="23"/>
        <v>0.0007811738466896844</v>
      </c>
      <c r="AP22">
        <v>0.01247871070666449</v>
      </c>
      <c r="AQ22">
        <v>0.02608026436112077</v>
      </c>
      <c r="AR22">
        <v>0.0358489226985137</v>
      </c>
      <c r="AS22">
        <v>0.04004916590296182</v>
      </c>
      <c r="AT22">
        <v>0.040601324527418596</v>
      </c>
      <c r="AV22">
        <v>0.0002404275705217247</v>
      </c>
      <c r="AW22">
        <v>0.0005024889787339775</v>
      </c>
      <c r="AX22">
        <v>0.0006907019156731941</v>
      </c>
      <c r="AY22">
        <v>0.0007716280860913059</v>
      </c>
      <c r="AZ22">
        <v>0.0007822665374298612</v>
      </c>
    </row>
    <row r="23" spans="6:52" ht="12.75">
      <c r="F23">
        <f t="shared" si="24"/>
        <v>93800</v>
      </c>
      <c r="G23">
        <f t="shared" si="25"/>
        <v>469000</v>
      </c>
      <c r="H23">
        <f t="shared" si="26"/>
        <v>938000</v>
      </c>
      <c r="I23">
        <f t="shared" si="27"/>
        <v>4690000</v>
      </c>
      <c r="J23">
        <f t="shared" si="28"/>
        <v>9380000</v>
      </c>
      <c r="K23">
        <f t="shared" si="29"/>
        <v>28140000</v>
      </c>
      <c r="N23">
        <f t="shared" si="0"/>
        <v>0.0008648013321198207</v>
      </c>
      <c r="O23">
        <f t="shared" si="1"/>
        <v>0.004324006660599103</v>
      </c>
      <c r="P23">
        <f t="shared" si="2"/>
        <v>0.008648013321198206</v>
      </c>
      <c r="Q23">
        <f t="shared" si="3"/>
        <v>0.04324006660599104</v>
      </c>
      <c r="R23">
        <f t="shared" si="4"/>
        <v>0.08648013321198209</v>
      </c>
      <c r="S23">
        <f t="shared" si="5"/>
        <v>0.25944039963594623</v>
      </c>
      <c r="V23" s="9">
        <f t="shared" si="6"/>
        <v>7.4432301964240875</v>
      </c>
      <c r="W23" s="7">
        <f t="shared" si="7"/>
        <v>10.734088957613798</v>
      </c>
      <c r="X23" s="8">
        <f t="shared" si="8"/>
        <v>0.0013417669583478053</v>
      </c>
      <c r="Y23" s="9">
        <f t="shared" si="9"/>
        <v>4.436043569827916</v>
      </c>
      <c r="Z23" s="7">
        <f t="shared" si="10"/>
        <v>2.3229348303944226</v>
      </c>
      <c r="AA23" s="8">
        <f t="shared" si="11"/>
        <v>0.0009338623116048469</v>
      </c>
      <c r="AB23">
        <f t="shared" si="12"/>
        <v>4.33409830807675</v>
      </c>
      <c r="AC23">
        <f t="shared" si="13"/>
        <v>1.1644526468864953</v>
      </c>
      <c r="AD23">
        <f t="shared" si="14"/>
        <v>0.0008588396242194846</v>
      </c>
      <c r="AE23" s="9">
        <f t="shared" si="15"/>
        <v>4.301365055042283</v>
      </c>
      <c r="AF23" s="7">
        <f t="shared" si="16"/>
        <v>0.23308223292991803</v>
      </c>
      <c r="AG23" s="8">
        <f t="shared" si="17"/>
        <v>0.0008313258056232294</v>
      </c>
      <c r="AH23">
        <f t="shared" si="18"/>
        <v>4.30034127253926</v>
      </c>
      <c r="AI23">
        <f t="shared" si="19"/>
        <v>0.11654411437571863</v>
      </c>
      <c r="AJ23">
        <f t="shared" si="20"/>
        <v>0.0008304341119467947</v>
      </c>
      <c r="AK23" s="9">
        <f t="shared" si="21"/>
        <v>4.300037919460049</v>
      </c>
      <c r="AL23" s="7">
        <f t="shared" si="22"/>
        <v>0.0388483342250646</v>
      </c>
      <c r="AM23" s="8">
        <f t="shared" si="23"/>
        <v>0.0008301695194877428</v>
      </c>
      <c r="AP23">
        <v>0.012698082368982191</v>
      </c>
      <c r="AQ23">
        <v>0.02712273925639909</v>
      </c>
      <c r="AR23">
        <v>0.03788054089103041</v>
      </c>
      <c r="AS23">
        <v>0.042613039892971674</v>
      </c>
      <c r="AT23">
        <v>0.04324006660599104</v>
      </c>
      <c r="AV23">
        <v>0.0002441310660192565</v>
      </c>
      <c r="AW23">
        <v>0.0005214569456724817</v>
      </c>
      <c r="AX23">
        <v>0.0007282845204802797</v>
      </c>
      <c r="AY23">
        <v>0.0008192707019135628</v>
      </c>
      <c r="AZ23">
        <v>0.0008313258056232293</v>
      </c>
    </row>
    <row r="24" spans="6:52" ht="12.75">
      <c r="F24">
        <f t="shared" si="24"/>
        <v>94000</v>
      </c>
      <c r="G24">
        <f t="shared" si="25"/>
        <v>470000</v>
      </c>
      <c r="H24">
        <f t="shared" si="26"/>
        <v>940000</v>
      </c>
      <c r="I24">
        <f t="shared" si="27"/>
        <v>4700000</v>
      </c>
      <c r="J24">
        <f t="shared" si="28"/>
        <v>9400000</v>
      </c>
      <c r="K24">
        <f t="shared" si="29"/>
        <v>28200000</v>
      </c>
      <c r="N24">
        <f t="shared" si="0"/>
        <v>0.0009228670885699493</v>
      </c>
      <c r="O24">
        <f t="shared" si="1"/>
        <v>0.004614335442849746</v>
      </c>
      <c r="P24">
        <f t="shared" si="2"/>
        <v>0.009228670885699492</v>
      </c>
      <c r="Q24">
        <f t="shared" si="3"/>
        <v>0.04614335442849746</v>
      </c>
      <c r="R24">
        <f t="shared" si="4"/>
        <v>0.09228670885699491</v>
      </c>
      <c r="S24">
        <f t="shared" si="5"/>
        <v>0.27686012657098474</v>
      </c>
      <c r="V24" s="9">
        <f t="shared" si="6"/>
        <v>7.430920056039697</v>
      </c>
      <c r="W24" s="7">
        <f t="shared" si="7"/>
        <v>10.714847541289066</v>
      </c>
      <c r="X24" s="8">
        <f t="shared" si="8"/>
        <v>0.001429157085078509</v>
      </c>
      <c r="Y24" s="9">
        <f t="shared" si="9"/>
        <v>4.435467245216062</v>
      </c>
      <c r="Z24" s="7">
        <f t="shared" si="10"/>
        <v>2.3180260967195454</v>
      </c>
      <c r="AA24" s="8">
        <f t="shared" si="11"/>
        <v>0.000994035006858453</v>
      </c>
      <c r="AB24">
        <f t="shared" si="12"/>
        <v>4.333953486907095</v>
      </c>
      <c r="AC24">
        <f t="shared" si="13"/>
        <v>1.1619793197941424</v>
      </c>
      <c r="AD24">
        <f t="shared" si="14"/>
        <v>0.0009144298075210713</v>
      </c>
      <c r="AE24" s="9">
        <f t="shared" si="15"/>
        <v>4.301359252675107</v>
      </c>
      <c r="AF24" s="7">
        <f t="shared" si="16"/>
        <v>0.23258634719487065</v>
      </c>
      <c r="AG24" s="8">
        <f t="shared" si="17"/>
        <v>0.0008852509833826091</v>
      </c>
      <c r="AH24">
        <f t="shared" si="18"/>
        <v>4.300339821872994</v>
      </c>
      <c r="AI24">
        <f t="shared" si="19"/>
        <v>0.11629615241382238</v>
      </c>
      <c r="AJ24">
        <f t="shared" si="20"/>
        <v>0.0008843054716533311</v>
      </c>
      <c r="AK24" s="9">
        <f t="shared" si="21"/>
        <v>4.300037758272456</v>
      </c>
      <c r="AL24" s="7">
        <f t="shared" si="22"/>
        <v>0.038765678351797304</v>
      </c>
      <c r="AM24" s="8">
        <f t="shared" si="23"/>
        <v>0.0008840249114951826</v>
      </c>
      <c r="AP24">
        <v>0.012917302006021314</v>
      </c>
      <c r="AQ24">
        <v>0.028213815449673333</v>
      </c>
      <c r="AR24">
        <v>0.04007911749289371</v>
      </c>
      <c r="AS24">
        <v>0.045428496539325534</v>
      </c>
      <c r="AT24">
        <v>0.04614335442849746</v>
      </c>
      <c r="AV24">
        <v>0.00024781584358371647</v>
      </c>
      <c r="AW24">
        <v>0.0005412763805566281</v>
      </c>
      <c r="AX24">
        <v>0.0007689098162265227</v>
      </c>
      <c r="AY24">
        <v>0.0008715365784112739</v>
      </c>
      <c r="AZ24">
        <v>0.0008852509833826089</v>
      </c>
    </row>
    <row r="25" spans="6:52" ht="12.75">
      <c r="F25">
        <f t="shared" si="24"/>
        <v>94200</v>
      </c>
      <c r="G25">
        <f t="shared" si="25"/>
        <v>471000</v>
      </c>
      <c r="H25">
        <f t="shared" si="26"/>
        <v>942000</v>
      </c>
      <c r="I25">
        <f t="shared" si="27"/>
        <v>4710000</v>
      </c>
      <c r="J25">
        <f t="shared" si="28"/>
        <v>9420000</v>
      </c>
      <c r="K25">
        <f t="shared" si="29"/>
        <v>28260000</v>
      </c>
      <c r="N25">
        <f t="shared" si="0"/>
        <v>0.0009869524654926088</v>
      </c>
      <c r="O25">
        <f t="shared" si="1"/>
        <v>0.004934762327463044</v>
      </c>
      <c r="P25">
        <f t="shared" si="2"/>
        <v>0.009869524654926088</v>
      </c>
      <c r="Q25">
        <f t="shared" si="3"/>
        <v>0.049347623274630444</v>
      </c>
      <c r="R25">
        <f t="shared" si="4"/>
        <v>0.09869524654926089</v>
      </c>
      <c r="S25">
        <f t="shared" si="5"/>
        <v>0.2960857396477826</v>
      </c>
      <c r="V25" s="9">
        <f t="shared" si="6"/>
        <v>7.418680048910436</v>
      </c>
      <c r="W25" s="7">
        <f t="shared" si="7"/>
        <v>10.69566737979278</v>
      </c>
      <c r="X25" s="8">
        <f t="shared" si="8"/>
        <v>0.00152551670125438</v>
      </c>
      <c r="Y25" s="9">
        <f t="shared" si="9"/>
        <v>4.434894570974409</v>
      </c>
      <c r="Z25" s="7">
        <f t="shared" si="10"/>
        <v>2.3131379940468526</v>
      </c>
      <c r="AA25" s="8">
        <f t="shared" si="11"/>
        <v>0.0010603704563192202</v>
      </c>
      <c r="AB25">
        <f t="shared" si="12"/>
        <v>4.333809586140913</v>
      </c>
      <c r="AC25">
        <f t="shared" si="13"/>
        <v>1.1595164683148413</v>
      </c>
      <c r="AD25">
        <f t="shared" si="14"/>
        <v>0.0009757201260604348</v>
      </c>
      <c r="AE25" s="9">
        <f t="shared" si="15"/>
        <v>4.301353487224762</v>
      </c>
      <c r="AF25" s="7">
        <f t="shared" si="16"/>
        <v>0.23209256691644753</v>
      </c>
      <c r="AG25" s="8">
        <f t="shared" si="17"/>
        <v>0.0009447085067923868</v>
      </c>
      <c r="AH25">
        <f t="shared" si="18"/>
        <v>4.300338380436723</v>
      </c>
      <c r="AI25">
        <f t="shared" si="19"/>
        <v>0.11604924334204864</v>
      </c>
      <c r="AJ25">
        <f t="shared" si="20"/>
        <v>0.0009437037561324237</v>
      </c>
      <c r="AK25" s="9">
        <f t="shared" si="21"/>
        <v>4.300037598110444</v>
      </c>
      <c r="AL25" s="7">
        <f t="shared" si="22"/>
        <v>0.038683373457886784</v>
      </c>
      <c r="AM25" s="8">
        <f t="shared" si="23"/>
        <v>0.0009434056199435972</v>
      </c>
      <c r="AP25">
        <v>0.0131359510425728</v>
      </c>
      <c r="AQ25">
        <v>0.02935500737387978</v>
      </c>
      <c r="AR25">
        <v>0.04246206376180933</v>
      </c>
      <c r="AS25">
        <v>0.04852920623050395</v>
      </c>
      <c r="AT25">
        <v>0.049347623274630444</v>
      </c>
      <c r="AV25">
        <v>0.00025147400971399226</v>
      </c>
      <c r="AW25">
        <v>0.0005619708375563129</v>
      </c>
      <c r="AX25">
        <v>0.0008128916894030987</v>
      </c>
      <c r="AY25">
        <v>0.0009290407705898276</v>
      </c>
      <c r="AZ25">
        <v>0.0009447085067923868</v>
      </c>
    </row>
    <row r="26" spans="6:52" ht="12.75">
      <c r="F26">
        <f t="shared" si="24"/>
        <v>94400</v>
      </c>
      <c r="G26">
        <f t="shared" si="25"/>
        <v>472000</v>
      </c>
      <c r="H26">
        <f t="shared" si="26"/>
        <v>944000</v>
      </c>
      <c r="I26">
        <f t="shared" si="27"/>
        <v>4720000</v>
      </c>
      <c r="J26">
        <f t="shared" si="28"/>
        <v>9440000</v>
      </c>
      <c r="K26">
        <f t="shared" si="29"/>
        <v>28320000</v>
      </c>
      <c r="N26">
        <f t="shared" si="0"/>
        <v>0.001057915510961879</v>
      </c>
      <c r="O26">
        <f t="shared" si="1"/>
        <v>0.005289577554809395</v>
      </c>
      <c r="P26">
        <f t="shared" si="2"/>
        <v>0.01057915510961879</v>
      </c>
      <c r="Q26">
        <f t="shared" si="3"/>
        <v>0.05289577554809395</v>
      </c>
      <c r="R26">
        <f t="shared" si="4"/>
        <v>0.1057915510961879</v>
      </c>
      <c r="S26">
        <f t="shared" si="5"/>
        <v>0.3173746532885637</v>
      </c>
      <c r="V26" s="9">
        <f t="shared" si="6"/>
        <v>7.406509659627048</v>
      </c>
      <c r="W26" s="7">
        <f t="shared" si="7"/>
        <v>10.676548233759842</v>
      </c>
      <c r="X26" s="8">
        <f t="shared" si="8"/>
        <v>0.0016321178002053362</v>
      </c>
      <c r="Y26" s="9">
        <f t="shared" si="9"/>
        <v>4.434325516374686</v>
      </c>
      <c r="Z26" s="7">
        <f t="shared" si="10"/>
        <v>2.308270393035269</v>
      </c>
      <c r="AA26" s="8">
        <f t="shared" si="11"/>
        <v>0.0011337415309201108</v>
      </c>
      <c r="AB26">
        <f t="shared" si="12"/>
        <v>4.333666597997452</v>
      </c>
      <c r="AC26">
        <f t="shared" si="13"/>
        <v>1.1570640260927</v>
      </c>
      <c r="AD26">
        <f t="shared" si="14"/>
        <v>0.0010435184455776065</v>
      </c>
      <c r="AE26" s="9">
        <f t="shared" si="15"/>
        <v>4.301347758378741</v>
      </c>
      <c r="AF26" s="7">
        <f t="shared" si="16"/>
        <v>0.23160087871432772</v>
      </c>
      <c r="AG26" s="8">
        <f t="shared" si="17"/>
        <v>0.0010104826918430618</v>
      </c>
      <c r="AH26">
        <f t="shared" si="18"/>
        <v>4.300336948152311</v>
      </c>
      <c r="AI26">
        <f t="shared" si="19"/>
        <v>0.11580338046852653</v>
      </c>
      <c r="AJ26">
        <f t="shared" si="20"/>
        <v>0.0010094125207859646</v>
      </c>
      <c r="AK26" s="9">
        <f t="shared" si="21"/>
        <v>4.300037438965332</v>
      </c>
      <c r="AL26" s="7">
        <f t="shared" si="22"/>
        <v>0.03860141731254045</v>
      </c>
      <c r="AM26" s="8">
        <f t="shared" si="23"/>
        <v>0.0010090949745772534</v>
      </c>
      <c r="AP26">
        <v>0.013353583848213354</v>
      </c>
      <c r="AQ26">
        <v>0.030547650830570018</v>
      </c>
      <c r="AR26">
        <v>0.045048878391386445</v>
      </c>
      <c r="AS26">
        <v>0.05195459853694772</v>
      </c>
      <c r="AT26">
        <v>0.05289577554809395</v>
      </c>
      <c r="AV26">
        <v>0.00025509722114625254</v>
      </c>
      <c r="AW26">
        <v>0.0005835602582798056</v>
      </c>
      <c r="AX26">
        <v>0.0008605812360204485</v>
      </c>
      <c r="AY26">
        <v>0.000992503125991737</v>
      </c>
      <c r="AZ26">
        <v>0.0010104826918430618</v>
      </c>
    </row>
    <row r="27" spans="6:52" ht="12.75">
      <c r="F27">
        <f t="shared" si="24"/>
        <v>94600</v>
      </c>
      <c r="G27">
        <f t="shared" si="25"/>
        <v>473000</v>
      </c>
      <c r="H27">
        <f t="shared" si="26"/>
        <v>946000</v>
      </c>
      <c r="I27">
        <f t="shared" si="27"/>
        <v>4730000</v>
      </c>
      <c r="J27">
        <f t="shared" si="28"/>
        <v>9460000</v>
      </c>
      <c r="K27">
        <f t="shared" si="29"/>
        <v>28380000</v>
      </c>
      <c r="N27">
        <f t="shared" si="0"/>
        <v>0.0011367720378415366</v>
      </c>
      <c r="O27">
        <f t="shared" si="1"/>
        <v>0.005683860189207683</v>
      </c>
      <c r="P27">
        <f t="shared" si="2"/>
        <v>0.011367720378415366</v>
      </c>
      <c r="Q27">
        <f t="shared" si="3"/>
        <v>0.05683860189207683</v>
      </c>
      <c r="R27">
        <f t="shared" si="4"/>
        <v>0.11367720378415366</v>
      </c>
      <c r="S27">
        <f t="shared" si="5"/>
        <v>0.341031611352461</v>
      </c>
      <c r="V27" s="9">
        <f t="shared" si="6"/>
        <v>7.394408377342076</v>
      </c>
      <c r="W27" s="7">
        <f t="shared" si="7"/>
        <v>10.657489864524846</v>
      </c>
      <c r="X27" s="8">
        <f t="shared" si="8"/>
        <v>0.001750465504060062</v>
      </c>
      <c r="Y27" s="9">
        <f t="shared" si="9"/>
        <v>4.433760051010914</v>
      </c>
      <c r="Z27" s="7">
        <f t="shared" si="10"/>
        <v>2.303423165418796</v>
      </c>
      <c r="AA27" s="8">
        <f t="shared" si="11"/>
        <v>0.0012151809562014398</v>
      </c>
      <c r="AB27">
        <f t="shared" si="12"/>
        <v>4.333524514777983</v>
      </c>
      <c r="AC27">
        <f t="shared" si="13"/>
        <v>1.1546219273305927</v>
      </c>
      <c r="AD27">
        <f t="shared" si="14"/>
        <v>0.001118780640880892</v>
      </c>
      <c r="AE27" s="9">
        <f t="shared" si="15"/>
        <v>4.301342065827839</v>
      </c>
      <c r="AF27" s="7">
        <f t="shared" si="16"/>
        <v>0.2311112693213238</v>
      </c>
      <c r="AG27" s="8">
        <f t="shared" si="17"/>
        <v>0.0010835015753257807</v>
      </c>
      <c r="AH27">
        <f t="shared" si="18"/>
        <v>4.300335524942447</v>
      </c>
      <c r="AI27">
        <f t="shared" si="19"/>
        <v>0.11555855715797364</v>
      </c>
      <c r="AJ27">
        <f t="shared" si="20"/>
        <v>0.0010823589033455328</v>
      </c>
      <c r="AK27" s="9">
        <f t="shared" si="21"/>
        <v>4.300037280828527</v>
      </c>
      <c r="AL27" s="7">
        <f t="shared" si="22"/>
        <v>0.0385198077038307</v>
      </c>
      <c r="AM27" s="8">
        <f t="shared" si="23"/>
        <v>0.001082019846387749</v>
      </c>
      <c r="AP27">
        <v>0.013569728256484549</v>
      </c>
      <c r="AQ27">
        <v>0.031792843703272775</v>
      </c>
      <c r="AR27">
        <v>0.047861401330228835</v>
      </c>
      <c r="AS27">
        <v>0.05575106984641139</v>
      </c>
      <c r="AT27">
        <v>0.05683860189207683</v>
      </c>
      <c r="AV27">
        <v>0.0002586766995177147</v>
      </c>
      <c r="AW27">
        <v>0.0006060598799032791</v>
      </c>
      <c r="AX27">
        <v>0.0009123712057004561</v>
      </c>
      <c r="AY27">
        <v>0.0010627701947944093</v>
      </c>
      <c r="AZ27">
        <v>0.0010835015753257807</v>
      </c>
    </row>
    <row r="28" spans="6:52" ht="12.75">
      <c r="F28">
        <f t="shared" si="24"/>
        <v>94800</v>
      </c>
      <c r="G28">
        <f t="shared" si="25"/>
        <v>474000</v>
      </c>
      <c r="H28">
        <f t="shared" si="26"/>
        <v>948000</v>
      </c>
      <c r="I28">
        <f t="shared" si="27"/>
        <v>4740000</v>
      </c>
      <c r="J28">
        <f t="shared" si="28"/>
        <v>9480000</v>
      </c>
      <c r="K28">
        <f t="shared" si="29"/>
        <v>28440000</v>
      </c>
      <c r="N28">
        <f t="shared" si="0"/>
        <v>0.0012247315683561709</v>
      </c>
      <c r="O28">
        <f t="shared" si="1"/>
        <v>0.006123657841780855</v>
      </c>
      <c r="P28">
        <f t="shared" si="2"/>
        <v>0.01224731568356171</v>
      </c>
      <c r="Q28">
        <f t="shared" si="3"/>
        <v>0.06123657841780855</v>
      </c>
      <c r="R28">
        <f t="shared" si="4"/>
        <v>0.1224731568356171</v>
      </c>
      <c r="S28">
        <f t="shared" si="5"/>
        <v>0.36741947050685125</v>
      </c>
      <c r="V28" s="9">
        <f t="shared" si="6"/>
        <v>7.382375695723497</v>
      </c>
      <c r="W28" s="7">
        <f t="shared" si="7"/>
        <v>10.63849203412816</v>
      </c>
      <c r="X28" s="8">
        <f t="shared" si="8"/>
        <v>0.0018823510605875194</v>
      </c>
      <c r="Y28" s="9">
        <f t="shared" si="9"/>
        <v>4.433198144795356</v>
      </c>
      <c r="Z28" s="7">
        <f t="shared" si="10"/>
        <v>2.298596183995406</v>
      </c>
      <c r="AA28" s="8">
        <f t="shared" si="11"/>
        <v>0.0013059176321212993</v>
      </c>
      <c r="AB28">
        <f t="shared" si="12"/>
        <v>4.333383328864766</v>
      </c>
      <c r="AC28">
        <f t="shared" si="13"/>
        <v>1.1521901067842966</v>
      </c>
      <c r="AD28">
        <f t="shared" si="14"/>
        <v>0.0012026442337393858</v>
      </c>
      <c r="AE28" s="9">
        <f t="shared" si="15"/>
        <v>4.301336409266109</v>
      </c>
      <c r="AF28" s="7">
        <f t="shared" si="16"/>
        <v>0.23062372558218902</v>
      </c>
      <c r="AG28" s="8">
        <f t="shared" si="17"/>
        <v>0.0011648695823231314</v>
      </c>
      <c r="AH28">
        <f t="shared" si="18"/>
        <v>4.300334110730636</v>
      </c>
      <c r="AI28">
        <f t="shared" si="19"/>
        <v>0.11531476683109915</v>
      </c>
      <c r="AJ28">
        <f t="shared" si="20"/>
        <v>0.0011636462600327353</v>
      </c>
      <c r="AK28" s="9">
        <f t="shared" si="21"/>
        <v>4.300037123691531</v>
      </c>
      <c r="AL28" s="7">
        <f t="shared" si="22"/>
        <v>0.038438542438495885</v>
      </c>
      <c r="AM28" s="8">
        <f t="shared" si="23"/>
        <v>0.001163283274479106</v>
      </c>
      <c r="AP28">
        <v>0.013783886398998222</v>
      </c>
      <c r="AQ28">
        <v>0.033091376386687014</v>
      </c>
      <c r="AR28">
        <v>0.05092408897510659</v>
      </c>
      <c r="AS28">
        <v>0.05997349240006791</v>
      </c>
      <c r="AT28">
        <v>0.06123657841780855</v>
      </c>
      <c r="AV28">
        <v>0.00026220325183487215</v>
      </c>
      <c r="AW28">
        <v>0.00062947896152943</v>
      </c>
      <c r="AX28">
        <v>0.0009687007959505333</v>
      </c>
      <c r="AY28">
        <v>0.0011408425951867005</v>
      </c>
      <c r="AZ28">
        <v>0.0011648695823231314</v>
      </c>
    </row>
    <row r="29" spans="6:52" ht="12.75">
      <c r="F29">
        <f t="shared" si="24"/>
        <v>95000</v>
      </c>
      <c r="G29">
        <f t="shared" si="25"/>
        <v>475000</v>
      </c>
      <c r="H29">
        <f t="shared" si="26"/>
        <v>950000</v>
      </c>
      <c r="I29">
        <f t="shared" si="27"/>
        <v>4750000</v>
      </c>
      <c r="J29">
        <f t="shared" si="28"/>
        <v>9500000</v>
      </c>
      <c r="K29">
        <f t="shared" si="29"/>
        <v>28500000</v>
      </c>
      <c r="N29">
        <f t="shared" si="0"/>
        <v>0.0013232431511288677</v>
      </c>
      <c r="O29">
        <f t="shared" si="1"/>
        <v>0.006616215755644339</v>
      </c>
      <c r="P29">
        <f t="shared" si="2"/>
        <v>0.013232431511288677</v>
      </c>
      <c r="Q29">
        <f t="shared" si="3"/>
        <v>0.06616215755644339</v>
      </c>
      <c r="R29">
        <f t="shared" si="4"/>
        <v>0.13232431511288678</v>
      </c>
      <c r="S29">
        <f t="shared" si="5"/>
        <v>0.39697294533866034</v>
      </c>
      <c r="V29" s="9">
        <f t="shared" si="6"/>
        <v>7.370411112908879</v>
      </c>
      <c r="W29" s="7">
        <f t="shared" si="7"/>
        <v>10.619554505321732</v>
      </c>
      <c r="X29" s="8">
        <f t="shared" si="8"/>
        <v>0.0020299193714696023</v>
      </c>
      <c r="Y29" s="9">
        <f t="shared" si="9"/>
        <v>4.432639767954536</v>
      </c>
      <c r="Z29" s="7">
        <f t="shared" si="10"/>
        <v>2.2937893226160764</v>
      </c>
      <c r="AA29" s="8">
        <f t="shared" si="11"/>
        <v>0.0014074229074492579</v>
      </c>
      <c r="AB29">
        <f t="shared" si="12"/>
        <v>4.33324303272003</v>
      </c>
      <c r="AC29">
        <f t="shared" si="13"/>
        <v>1.1497684997567033</v>
      </c>
      <c r="AD29">
        <f t="shared" si="14"/>
        <v>0.0012964712522624726</v>
      </c>
      <c r="AE29" s="9">
        <f t="shared" si="15"/>
        <v>4.301330788390819</v>
      </c>
      <c r="AF29" s="7">
        <f t="shared" si="16"/>
        <v>0.23013823445243892</v>
      </c>
      <c r="AG29" s="8">
        <f t="shared" si="17"/>
        <v>0.001255909150032921</v>
      </c>
      <c r="AH29">
        <f t="shared" si="18"/>
        <v>4.300332705441182</v>
      </c>
      <c r="AI29">
        <f t="shared" si="19"/>
        <v>0.11507200296401443</v>
      </c>
      <c r="AJ29">
        <f t="shared" si="20"/>
        <v>0.00125459574949268</v>
      </c>
      <c r="AK29" s="9">
        <f t="shared" si="21"/>
        <v>4.300036967545934</v>
      </c>
      <c r="AL29" s="7">
        <f t="shared" si="22"/>
        <v>0.038357619341743865</v>
      </c>
      <c r="AM29" s="8">
        <f t="shared" si="23"/>
        <v>0.0012542060381664454</v>
      </c>
      <c r="AP29">
        <v>0.013995535880939797</v>
      </c>
      <c r="AQ29">
        <v>0.03444365103649837</v>
      </c>
      <c r="AR29">
        <v>0.05426430676047698</v>
      </c>
      <c r="AS29">
        <v>0.0646871122420239</v>
      </c>
      <c r="AT29">
        <v>0.06616215755644339</v>
      </c>
      <c r="AV29">
        <v>0.00026566729716290136</v>
      </c>
      <c r="AW29">
        <v>0.000653819314468024</v>
      </c>
      <c r="AX29">
        <v>0.0010300607159392618</v>
      </c>
      <c r="AY29">
        <v>0.0012279094146024035</v>
      </c>
      <c r="AZ29">
        <v>0.0012559091500329211</v>
      </c>
    </row>
    <row r="30" spans="6:52" ht="12.75">
      <c r="F30">
        <f t="shared" si="24"/>
        <v>95200</v>
      </c>
      <c r="G30">
        <f t="shared" si="25"/>
        <v>476000</v>
      </c>
      <c r="H30">
        <f t="shared" si="26"/>
        <v>952000</v>
      </c>
      <c r="I30">
        <f t="shared" si="27"/>
        <v>4760000</v>
      </c>
      <c r="J30">
        <f t="shared" si="28"/>
        <v>9520000</v>
      </c>
      <c r="K30">
        <f t="shared" si="29"/>
        <v>28560000</v>
      </c>
      <c r="N30">
        <f t="shared" si="0"/>
        <v>0.0014340542545877525</v>
      </c>
      <c r="O30">
        <f t="shared" si="1"/>
        <v>0.007170271272938762</v>
      </c>
      <c r="P30">
        <f t="shared" si="2"/>
        <v>0.014340542545877523</v>
      </c>
      <c r="Q30">
        <f t="shared" si="3"/>
        <v>0.07170271272938762</v>
      </c>
      <c r="R30">
        <f t="shared" si="4"/>
        <v>0.14340542545877524</v>
      </c>
      <c r="S30">
        <f t="shared" si="5"/>
        <v>0.4302162763763257</v>
      </c>
      <c r="V30" s="9">
        <f t="shared" si="6"/>
        <v>7.358514131460046</v>
      </c>
      <c r="W30" s="7">
        <f t="shared" si="7"/>
        <v>10.600677041574706</v>
      </c>
      <c r="X30" s="8">
        <f t="shared" si="8"/>
        <v>0.0021957557614549427</v>
      </c>
      <c r="Y30" s="9">
        <f t="shared" si="9"/>
        <v>4.432084891025315</v>
      </c>
      <c r="Z30" s="7">
        <f t="shared" si="10"/>
        <v>2.2890024561739515</v>
      </c>
      <c r="AA30" s="8">
        <f t="shared" si="11"/>
        <v>0.0015214700338224772</v>
      </c>
      <c r="AB30">
        <f t="shared" si="12"/>
        <v>4.333103618884965</v>
      </c>
      <c r="AC30">
        <f t="shared" si="13"/>
        <v>1.1473570420920987</v>
      </c>
      <c r="AD30">
        <f t="shared" si="14"/>
        <v>0.0014019032998525292</v>
      </c>
      <c r="AE30" s="9">
        <f t="shared" si="15"/>
        <v>4.301325202902417</v>
      </c>
      <c r="AF30" s="7">
        <f t="shared" si="16"/>
        <v>0.22965478299718833</v>
      </c>
      <c r="AG30" s="8">
        <f t="shared" si="17"/>
        <v>0.0013582142103201224</v>
      </c>
      <c r="AH30">
        <f t="shared" si="18"/>
        <v>4.300331308999191</v>
      </c>
      <c r="AI30">
        <f t="shared" si="19"/>
        <v>0.11483025908765124</v>
      </c>
      <c r="AJ30">
        <f t="shared" si="20"/>
        <v>0.0013567997641296906</v>
      </c>
      <c r="AK30" s="9">
        <f t="shared" si="21"/>
        <v>4.300036812383412</v>
      </c>
      <c r="AL30" s="7">
        <f t="shared" si="22"/>
        <v>0.03827703625705794</v>
      </c>
      <c r="AM30" s="8">
        <f t="shared" si="23"/>
        <v>0.0013563800731166845</v>
      </c>
      <c r="AP30">
        <v>0.014204131321632155</v>
      </c>
      <c r="AQ30">
        <v>0.03584958894433459</v>
      </c>
      <c r="AR30">
        <v>0.057912631377476334</v>
      </c>
      <c r="AS30">
        <v>0.06996995259040052</v>
      </c>
      <c r="AT30">
        <v>0.07170271272938762</v>
      </c>
      <c r="AV30">
        <v>0.0002690588998927363</v>
      </c>
      <c r="AW30">
        <v>0.0006790736261554864</v>
      </c>
      <c r="AX30">
        <v>0.0010969983686779147</v>
      </c>
      <c r="AY30">
        <v>0.0013253917499938207</v>
      </c>
      <c r="AZ30">
        <v>0.0013582142103201224</v>
      </c>
    </row>
    <row r="31" spans="6:52" ht="12.75">
      <c r="F31">
        <f t="shared" si="24"/>
        <v>95400</v>
      </c>
      <c r="G31">
        <f t="shared" si="25"/>
        <v>477000</v>
      </c>
      <c r="H31">
        <f t="shared" si="26"/>
        <v>954000</v>
      </c>
      <c r="I31">
        <f t="shared" si="27"/>
        <v>4770000</v>
      </c>
      <c r="J31">
        <f t="shared" si="28"/>
        <v>9540000</v>
      </c>
      <c r="K31">
        <f t="shared" si="29"/>
        <v>28620000</v>
      </c>
      <c r="N31">
        <f t="shared" si="0"/>
        <v>0.00155928715054254</v>
      </c>
      <c r="O31">
        <f t="shared" si="1"/>
        <v>0.007796435752712701</v>
      </c>
      <c r="P31">
        <f t="shared" si="2"/>
        <v>0.015592871505425402</v>
      </c>
      <c r="Q31">
        <f t="shared" si="3"/>
        <v>0.077964357527127</v>
      </c>
      <c r="R31">
        <f t="shared" si="4"/>
        <v>0.155928715054254</v>
      </c>
      <c r="S31">
        <f t="shared" si="5"/>
        <v>0.467786145162762</v>
      </c>
      <c r="V31" s="9">
        <f t="shared" si="6"/>
        <v>7.34668425831825</v>
      </c>
      <c r="W31" s="7">
        <f t="shared" si="7"/>
        <v>10.581859407078802</v>
      </c>
      <c r="X31" s="8">
        <f t="shared" si="8"/>
        <v>0.0023829984742286385</v>
      </c>
      <c r="Y31" s="9">
        <f t="shared" si="9"/>
        <v>4.431533484851017</v>
      </c>
      <c r="Z31" s="7">
        <f t="shared" si="10"/>
        <v>2.2842354605936417</v>
      </c>
      <c r="AA31" s="8">
        <f t="shared" si="11"/>
        <v>0.0016502112406851627</v>
      </c>
      <c r="AB31">
        <f t="shared" si="12"/>
        <v>4.332965079978734</v>
      </c>
      <c r="AC31">
        <f t="shared" si="13"/>
        <v>1.1449556701705168</v>
      </c>
      <c r="AD31">
        <f t="shared" si="14"/>
        <v>0.0015209329487567828</v>
      </c>
      <c r="AE31" s="9">
        <f t="shared" si="15"/>
        <v>4.301319652504485</v>
      </c>
      <c r="AF31" s="7">
        <f t="shared" si="16"/>
        <v>0.22917335839000255</v>
      </c>
      <c r="AG31" s="8">
        <f t="shared" si="17"/>
        <v>0.001473719528087288</v>
      </c>
      <c r="AH31">
        <f t="shared" si="18"/>
        <v>4.300329921330547</v>
      </c>
      <c r="AI31">
        <f t="shared" si="19"/>
        <v>0.11458952878718692</v>
      </c>
      <c r="AJ31">
        <f t="shared" si="20"/>
        <v>0.0014721912021287006</v>
      </c>
      <c r="AK31" s="9">
        <f t="shared" si="21"/>
        <v>4.3000366581957294</v>
      </c>
      <c r="AL31" s="7">
        <f t="shared" si="22"/>
        <v>0.038196791046005346</v>
      </c>
      <c r="AM31" s="8">
        <f t="shared" si="23"/>
        <v>0.0014717377236853032</v>
      </c>
      <c r="AP31">
        <v>0.014409106279997298</v>
      </c>
      <c r="AQ31">
        <v>0.03730852567241657</v>
      </c>
      <c r="AR31">
        <v>0.06190314914070925</v>
      </c>
      <c r="AS31">
        <v>0.07591587889808253</v>
      </c>
      <c r="AT31">
        <v>0.077964357527127</v>
      </c>
      <c r="AV31">
        <v>0.00027236780986399675</v>
      </c>
      <c r="AW31">
        <v>0.0007052235738421317</v>
      </c>
      <c r="AX31">
        <v>0.0011701228950295795</v>
      </c>
      <c r="AY31">
        <v>0.0014349982065213155</v>
      </c>
      <c r="AZ31">
        <v>0.0014737195280872877</v>
      </c>
    </row>
    <row r="32" spans="6:52" ht="12.75">
      <c r="F32">
        <f t="shared" si="24"/>
        <v>95600</v>
      </c>
      <c r="G32">
        <f t="shared" si="25"/>
        <v>478000</v>
      </c>
      <c r="H32">
        <f t="shared" si="26"/>
        <v>956000</v>
      </c>
      <c r="I32">
        <f t="shared" si="27"/>
        <v>4780000</v>
      </c>
      <c r="J32">
        <f t="shared" si="28"/>
        <v>9560000</v>
      </c>
      <c r="K32">
        <f t="shared" si="29"/>
        <v>28680000</v>
      </c>
      <c r="N32">
        <f t="shared" si="0"/>
        <v>0.0017015389368620851</v>
      </c>
      <c r="O32">
        <f t="shared" si="1"/>
        <v>0.008507694684310426</v>
      </c>
      <c r="P32">
        <f t="shared" si="2"/>
        <v>0.01701538936862085</v>
      </c>
      <c r="Q32">
        <f t="shared" si="3"/>
        <v>0.08507694684310427</v>
      </c>
      <c r="R32">
        <f t="shared" si="4"/>
        <v>0.17015389368620853</v>
      </c>
      <c r="S32">
        <f t="shared" si="5"/>
        <v>0.5104616810586255</v>
      </c>
      <c r="V32" s="9">
        <f t="shared" si="6"/>
        <v>7.334921004759855</v>
      </c>
      <c r="W32" s="7">
        <f t="shared" si="7"/>
        <v>10.563101366753502</v>
      </c>
      <c r="X32" s="8">
        <f t="shared" si="8"/>
        <v>0.0025954859275707978</v>
      </c>
      <c r="Y32" s="9">
        <f t="shared" si="9"/>
        <v>4.430985520577621</v>
      </c>
      <c r="Z32" s="7">
        <f t="shared" si="10"/>
        <v>2.2794882128206564</v>
      </c>
      <c r="AA32" s="8">
        <f t="shared" si="11"/>
        <v>0.0017962786157371552</v>
      </c>
      <c r="AB32">
        <f t="shared" si="12"/>
        <v>4.332827408697498</v>
      </c>
      <c r="AC32">
        <f t="shared" si="13"/>
        <v>1.1425643209021648</v>
      </c>
      <c r="AD32">
        <f t="shared" si="14"/>
        <v>0.0016559971888372668</v>
      </c>
      <c r="AE32" s="9">
        <f t="shared" si="15"/>
        <v>4.3013141369037005</v>
      </c>
      <c r="AF32" s="7">
        <f t="shared" si="16"/>
        <v>0.2286939479117634</v>
      </c>
      <c r="AG32" s="8">
        <f t="shared" si="17"/>
        <v>0.0016047914619488344</v>
      </c>
      <c r="AH32">
        <f t="shared" si="18"/>
        <v>4.30032854236191</v>
      </c>
      <c r="AI32">
        <f t="shared" si="19"/>
        <v>0.11434980570147724</v>
      </c>
      <c r="AJ32">
        <f t="shared" si="20"/>
        <v>0.0016031341413497806</v>
      </c>
      <c r="AK32" s="9">
        <f t="shared" si="21"/>
        <v>4.300036504974739</v>
      </c>
      <c r="AL32" s="7">
        <f t="shared" si="22"/>
        <v>0.038116881588048095</v>
      </c>
      <c r="AM32" s="8">
        <f t="shared" si="23"/>
        <v>0.0016026423910648036</v>
      </c>
      <c r="AP32">
        <v>0.014609875579857948</v>
      </c>
      <c r="AQ32">
        <v>0.038819094078904534</v>
      </c>
      <c r="AR32">
        <v>0.06627372856053794</v>
      </c>
      <c r="AS32">
        <v>0.08263853678434313</v>
      </c>
      <c r="AT32">
        <v>0.08507694684310427</v>
      </c>
      <c r="AV32">
        <v>0.00027558350952495617</v>
      </c>
      <c r="AW32">
        <v>0.0007322377336048451</v>
      </c>
      <c r="AX32">
        <v>0.0012501096676823954</v>
      </c>
      <c r="AY32">
        <v>0.0015587961625377438</v>
      </c>
      <c r="AZ32">
        <v>0.0016047914619488344</v>
      </c>
    </row>
    <row r="33" spans="6:52" ht="12.75">
      <c r="F33">
        <f t="shared" si="24"/>
        <v>95800</v>
      </c>
      <c r="G33">
        <f t="shared" si="25"/>
        <v>479000</v>
      </c>
      <c r="H33">
        <f t="shared" si="26"/>
        <v>958000</v>
      </c>
      <c r="I33">
        <f t="shared" si="27"/>
        <v>4790000</v>
      </c>
      <c r="J33">
        <f t="shared" si="28"/>
        <v>9580000</v>
      </c>
      <c r="K33">
        <f t="shared" si="29"/>
        <v>28740000</v>
      </c>
      <c r="N33">
        <f t="shared" si="0"/>
        <v>0.001864013868019621</v>
      </c>
      <c r="O33">
        <f t="shared" si="1"/>
        <v>0.009320069340098104</v>
      </c>
      <c r="P33">
        <f t="shared" si="2"/>
        <v>0.01864013868019621</v>
      </c>
      <c r="Q33">
        <f t="shared" si="3"/>
        <v>0.09320069340098104</v>
      </c>
      <c r="R33">
        <f t="shared" si="4"/>
        <v>0.18640138680196208</v>
      </c>
      <c r="S33">
        <f t="shared" si="5"/>
        <v>0.5592041604058863</v>
      </c>
      <c r="V33" s="9">
        <f t="shared" si="6"/>
        <v>7.323223886352506</v>
      </c>
      <c r="W33" s="7">
        <f t="shared" si="7"/>
        <v>10.544402686251004</v>
      </c>
      <c r="X33" s="8">
        <f t="shared" si="8"/>
        <v>0.0028379514576726775</v>
      </c>
      <c r="Y33" s="9">
        <f t="shared" si="9"/>
        <v>4.430440969649996</v>
      </c>
      <c r="Z33" s="7">
        <f t="shared" si="10"/>
        <v>2.274760590810957</v>
      </c>
      <c r="AA33" s="8">
        <f t="shared" si="11"/>
        <v>0.00196291750635225</v>
      </c>
      <c r="AB33">
        <f t="shared" si="12"/>
        <v>4.332690597813452</v>
      </c>
      <c r="AC33">
        <f t="shared" si="13"/>
        <v>1.1401829317219143</v>
      </c>
      <c r="AD33">
        <f t="shared" si="14"/>
        <v>0.0018101010075691126</v>
      </c>
      <c r="AE33" s="9">
        <f t="shared" si="15"/>
        <v>4.301308655809803</v>
      </c>
      <c r="AF33" s="7">
        <f t="shared" si="16"/>
        <v>0.22821653894954894</v>
      </c>
      <c r="AG33" s="8">
        <f t="shared" si="17"/>
        <v>0.0017543479920619984</v>
      </c>
      <c r="AH33">
        <f t="shared" si="18"/>
        <v>4.300327172020709</v>
      </c>
      <c r="AI33">
        <f t="shared" si="19"/>
        <v>0.11411108352249585</v>
      </c>
      <c r="AJ33">
        <f t="shared" si="20"/>
        <v>0.001752543752487373</v>
      </c>
      <c r="AK33" s="9">
        <f t="shared" si="21"/>
        <v>4.300036352712375</v>
      </c>
      <c r="AL33" s="7">
        <f t="shared" si="22"/>
        <v>0.038037305780356113</v>
      </c>
      <c r="AM33" s="8">
        <f t="shared" si="23"/>
        <v>0.0017520084124228457</v>
      </c>
      <c r="AP33">
        <v>0.014805838044035232</v>
      </c>
      <c r="AQ33">
        <v>0.04037909606602016</v>
      </c>
      <c r="AR33">
        <v>0.07106623285857248</v>
      </c>
      <c r="AS33">
        <v>0.09027645038632745</v>
      </c>
      <c r="AT33">
        <v>0.09320069340098104</v>
      </c>
      <c r="AV33">
        <v>0.00027869526819502123</v>
      </c>
      <c r="AW33">
        <v>0.0007600693033465709</v>
      </c>
      <c r="AX33">
        <v>0.0013377035982173788</v>
      </c>
      <c r="AY33">
        <v>0.0016993039824752109</v>
      </c>
      <c r="AZ33">
        <v>0.0017543479920619988</v>
      </c>
    </row>
    <row r="34" spans="6:52" ht="12.75">
      <c r="F34">
        <f t="shared" si="24"/>
        <v>96000</v>
      </c>
      <c r="G34">
        <f t="shared" si="25"/>
        <v>480000</v>
      </c>
      <c r="H34">
        <f t="shared" si="26"/>
        <v>960000</v>
      </c>
      <c r="I34">
        <f t="shared" si="27"/>
        <v>4800000</v>
      </c>
      <c r="J34">
        <f t="shared" si="28"/>
        <v>9600000</v>
      </c>
      <c r="K34">
        <f t="shared" si="29"/>
        <v>28800000</v>
      </c>
      <c r="N34">
        <f t="shared" si="0"/>
        <v>0.002050700370879225</v>
      </c>
      <c r="O34">
        <f t="shared" si="1"/>
        <v>0.010253501854396125</v>
      </c>
      <c r="P34">
        <f t="shared" si="2"/>
        <v>0.02050700370879225</v>
      </c>
      <c r="Q34">
        <f t="shared" si="3"/>
        <v>0.10253501854396126</v>
      </c>
      <c r="R34">
        <f t="shared" si="4"/>
        <v>0.2050700370879225</v>
      </c>
      <c r="S34">
        <f t="shared" si="5"/>
        <v>0.6152101112637675</v>
      </c>
      <c r="V34" s="9">
        <f t="shared" si="6"/>
        <v>7.31159242291179</v>
      </c>
      <c r="W34" s="7">
        <f t="shared" si="7"/>
        <v>10.525763131961005</v>
      </c>
      <c r="X34" s="8">
        <f t="shared" si="8"/>
        <v>0.0031162837222034607</v>
      </c>
      <c r="Y34" s="9">
        <f t="shared" si="9"/>
        <v>4.4298998038082065</v>
      </c>
      <c r="Z34" s="7">
        <f t="shared" si="10"/>
        <v>2.2700524735206504</v>
      </c>
      <c r="AA34" s="8">
        <f t="shared" si="11"/>
        <v>0.0021541648806644095</v>
      </c>
      <c r="AB34">
        <f t="shared" si="12"/>
        <v>4.332554640173878</v>
      </c>
      <c r="AC34">
        <f t="shared" si="13"/>
        <v>1.1378114405838662</v>
      </c>
      <c r="AD34">
        <f t="shared" si="14"/>
        <v>0.0019869826278469164</v>
      </c>
      <c r="AE34" s="9">
        <f t="shared" si="15"/>
        <v>4.30130320893555</v>
      </c>
      <c r="AF34" s="7">
        <f t="shared" si="16"/>
        <v>0.22774111899552776</v>
      </c>
      <c r="AG34" s="8">
        <f t="shared" si="17"/>
        <v>0.0019260192119955808</v>
      </c>
      <c r="AH34">
        <f t="shared" si="18"/>
        <v>4.300325810235121</v>
      </c>
      <c r="AI34">
        <f t="shared" si="19"/>
        <v>0.11387335599478121</v>
      </c>
      <c r="AJ34">
        <f t="shared" si="20"/>
        <v>0.0019240466377336964</v>
      </c>
      <c r="AK34" s="9">
        <f t="shared" si="21"/>
        <v>4.300036201400659</v>
      </c>
      <c r="AL34" s="7">
        <f t="shared" si="22"/>
        <v>0.03795806153762287</v>
      </c>
      <c r="AM34" s="8">
        <f t="shared" si="23"/>
        <v>0.0019234613541123464</v>
      </c>
      <c r="AP34">
        <v>0.014996379639137488</v>
      </c>
      <c r="AQ34">
        <v>0.04198536482538725</v>
      </c>
      <c r="AR34">
        <v>0.07632662051413172</v>
      </c>
      <c r="AS34">
        <v>0.09899967556665965</v>
      </c>
      <c r="AT34">
        <v>0.10253501854396126</v>
      </c>
      <c r="AV34">
        <v>0.0002816922033614751</v>
      </c>
      <c r="AW34">
        <v>0.0007886536758333849</v>
      </c>
      <c r="AX34">
        <v>0.0014337202995080708</v>
      </c>
      <c r="AY34">
        <v>0.0018596112804228455</v>
      </c>
      <c r="AZ34">
        <v>0.0019260192119955808</v>
      </c>
    </row>
    <row r="35" spans="6:52" ht="12.75">
      <c r="F35">
        <f t="shared" si="24"/>
        <v>96200</v>
      </c>
      <c r="G35">
        <f t="shared" si="25"/>
        <v>481000</v>
      </c>
      <c r="H35">
        <f t="shared" si="26"/>
        <v>962000</v>
      </c>
      <c r="I35">
        <f t="shared" si="27"/>
        <v>4810000</v>
      </c>
      <c r="J35">
        <f t="shared" si="28"/>
        <v>9620000</v>
      </c>
      <c r="K35">
        <f t="shared" si="29"/>
        <v>28860000</v>
      </c>
      <c r="N35">
        <f t="shared" si="0"/>
        <v>0.002266610659262595</v>
      </c>
      <c r="O35">
        <f t="shared" si="1"/>
        <v>0.011333053296312975</v>
      </c>
      <c r="P35">
        <f t="shared" si="2"/>
        <v>0.02266610659262595</v>
      </c>
      <c r="Q35">
        <f t="shared" si="3"/>
        <v>0.11333053296312977</v>
      </c>
      <c r="R35">
        <f t="shared" si="4"/>
        <v>0.22666106592625954</v>
      </c>
      <c r="S35">
        <f t="shared" si="5"/>
        <v>0.6799831977787786</v>
      </c>
      <c r="V35" s="9">
        <f t="shared" si="6"/>
        <v>7.300026138458392</v>
      </c>
      <c r="W35" s="7">
        <f t="shared" si="7"/>
        <v>10.507182471015264</v>
      </c>
      <c r="X35" s="8">
        <f t="shared" si="8"/>
        <v>0.003437879049228336</v>
      </c>
      <c r="Y35" s="9">
        <f t="shared" si="9"/>
        <v>4.429361995083855</v>
      </c>
      <c r="Z35" s="7">
        <f t="shared" si="10"/>
        <v>2.2653637408957956</v>
      </c>
      <c r="AA35" s="8">
        <f t="shared" si="11"/>
        <v>0.002375090642597204</v>
      </c>
      <c r="AB35">
        <f t="shared" si="12"/>
        <v>4.332419528700217</v>
      </c>
      <c r="AC35">
        <f t="shared" si="13"/>
        <v>1.1354497859559782</v>
      </c>
      <c r="AD35">
        <f t="shared" si="14"/>
        <v>0.0021913370791279466</v>
      </c>
      <c r="AE35" s="9">
        <f t="shared" si="15"/>
        <v>4.301297795996681</v>
      </c>
      <c r="AF35" s="7">
        <f t="shared" si="16"/>
        <v>0.22726767564586656</v>
      </c>
      <c r="AG35" s="8">
        <f t="shared" si="17"/>
        <v>0.0021243644835248023</v>
      </c>
      <c r="AH35">
        <f t="shared" si="18"/>
        <v>4.300324456934074</v>
      </c>
      <c r="AI35">
        <f t="shared" si="19"/>
        <v>0.1136366169148901</v>
      </c>
      <c r="AJ35">
        <f t="shared" si="20"/>
        <v>0.002122197778450513</v>
      </c>
      <c r="AK35" s="9">
        <f t="shared" si="21"/>
        <v>4.300036051031692</v>
      </c>
      <c r="AL35" s="7">
        <f t="shared" si="22"/>
        <v>0.03787914679188316</v>
      </c>
      <c r="AM35" s="8">
        <f t="shared" si="23"/>
        <v>0.0021215548978935736</v>
      </c>
      <c r="AP35">
        <v>0.015180877024862887</v>
      </c>
      <c r="AQ35">
        <v>0.04363362056775303</v>
      </c>
      <c r="AR35">
        <v>0.08210485708543973</v>
      </c>
      <c r="AS35">
        <v>0.10901855284256129</v>
      </c>
      <c r="AT35">
        <v>0.11333053296312977</v>
      </c>
      <c r="AV35">
        <v>0.0002845633487920533</v>
      </c>
      <c r="AW35">
        <v>0.0008179059199508773</v>
      </c>
      <c r="AX35">
        <v>0.001539043695964377</v>
      </c>
      <c r="AY35">
        <v>0.0020435370385080143</v>
      </c>
      <c r="AZ35">
        <v>0.0021243644835248023</v>
      </c>
    </row>
    <row r="36" spans="6:52" ht="12.75">
      <c r="F36">
        <f t="shared" si="24"/>
        <v>96400</v>
      </c>
      <c r="G36">
        <f t="shared" si="25"/>
        <v>482000</v>
      </c>
      <c r="H36">
        <f t="shared" si="26"/>
        <v>964000</v>
      </c>
      <c r="I36">
        <f t="shared" si="27"/>
        <v>4820000</v>
      </c>
      <c r="J36">
        <f t="shared" si="28"/>
        <v>9640000</v>
      </c>
      <c r="K36">
        <f t="shared" si="29"/>
        <v>28920000</v>
      </c>
      <c r="N36">
        <f aca="true" t="shared" si="30" ref="N36:N67">const*kk*kabs*F36/((1-(F36/Run1)^2)^2+(F36/(Q*Run1))^2)</f>
        <v>0.0025181092505064174</v>
      </c>
      <c r="O36">
        <f aca="true" t="shared" si="31" ref="O36:O67">const*kk*kabs*G36/((1-(G36/Run2)^2)^2+(G36/(Q*Run2))^2)</f>
        <v>0.012590546252532085</v>
      </c>
      <c r="P36">
        <f aca="true" t="shared" si="32" ref="P36:P67">const*kk*kabs*H36/((1-(H36/Run3)^2)^2+(H36/(Q*Run3))^2)</f>
        <v>0.02518109250506417</v>
      </c>
      <c r="Q36">
        <f aca="true" t="shared" si="33" ref="Q36:Q67">const*kk*kabs*I36/((1-(I36/Run4)^2)^2+(I36/(Q*Run4))^2)</f>
        <v>0.12590546252532087</v>
      </c>
      <c r="R36">
        <f aca="true" t="shared" si="34" ref="R36:R67">const*kk*kabs*J36/((1-(J36/Run5)^2)^2+(J36/(Q*Run5))^2)</f>
        <v>0.25181092505064173</v>
      </c>
      <c r="S36">
        <f aca="true" t="shared" si="35" ref="S36:S67">const*kk*kabs*K36/((1-(K36/Run6)^2)^2+(K36/(Q*Run6))^2)</f>
        <v>0.7554327751519252</v>
      </c>
      <c r="V36" s="9">
        <f aca="true" t="shared" si="36" ref="V36:V67">(eps0-epsoo)/(1+F36^2*tau^2)+epsoo</f>
        <v>7.288524561175709</v>
      </c>
      <c r="W36" s="7">
        <f aca="true" t="shared" si="37" ref="W36:W67">(eps0-epsoo)*F36*tau/(1+F36^2*tau^2)</f>
        <v>10.488660471291974</v>
      </c>
      <c r="X36" s="8">
        <f aca="true" t="shared" si="38" ref="X36:X67">const*(W36/V36)*SQRT(V36^2+W36^2)*F36/((1-(F36/Run1)^2)^2+(F36/(Q*Run1))^2)</f>
        <v>0.0038121243160504172</v>
      </c>
      <c r="Y36" s="9">
        <f aca="true" t="shared" si="39" ref="Y36:Y67">(eps0-epsoo)/(1+G36^2*tau^2)+epsoo</f>
        <v>4.428827515796489</v>
      </c>
      <c r="Z36" s="7">
        <f aca="true" t="shared" si="40" ref="Z36:Z67">(eps0-epsoo)*G36*tau/(1+G36^2*tau^2)</f>
        <v>2.26069427386234</v>
      </c>
      <c r="AA36" s="8">
        <f aca="true" t="shared" si="41" ref="AA36:AA67">const*(Z36/Y36)*SQRT(Y36^2+Z36^2)*G36/((1-(G36/Run2)^2)^2+(G36/(Q*Run2))^2)</f>
        <v>0.0026321283103291904</v>
      </c>
      <c r="AB36">
        <f aca="true" t="shared" si="42" ref="AB36:AB67">(eps0-epsoo)/(1+H36^2*tau^2)+epsoo</f>
        <v>4.332285256387134</v>
      </c>
      <c r="AC36">
        <f aca="true" t="shared" si="43" ref="AC36:AC67">(eps0-epsoo)*H36*tau/(1+H36^2*tau^2)</f>
        <v>1.1330979068147595</v>
      </c>
      <c r="AD36">
        <f aca="true" t="shared" si="44" ref="AD36:AD67">const*(AC36/AB36)*SQRT(AB36^2+AC36^2)*H36/((1-(H36/Run3)^2)^2+(H36/(Q*Run3))^2)</f>
        <v>0.002429122577091117</v>
      </c>
      <c r="AE36" s="9">
        <f aca="true" t="shared" si="45" ref="AE36:AE67">(eps0-epsoo)/(1+I36^2*tau^2)+epsoo</f>
        <v>4.301292416711885</v>
      </c>
      <c r="AF36" s="7">
        <f aca="true" t="shared" si="46" ref="AF36:AF67">(eps0-epsoo)*I36*tau/(1+I36^2*tau^2)</f>
        <v>0.22679619659965172</v>
      </c>
      <c r="AG36" s="8">
        <f aca="true" t="shared" si="47" ref="AG36:AG67">const*(AF36/AE36)*SQRT(AE36^2+AF36^2)*I36/((1-(I36/Run4)^2)^2+(I36/(Q*Run4))^2)</f>
        <v>0.0023551700304648687</v>
      </c>
      <c r="AH36">
        <f aca="true" t="shared" si="48" ref="AH36:AH67">(eps0-epsoo)/(1+J36^2*tau^2)+epsoo</f>
        <v>4.300323112047232</v>
      </c>
      <c r="AI36">
        <f aca="true" t="shared" si="49" ref="AI36:AI67">(eps0-epsoo)*J36*tau/(1+J36^2*tau^2)</f>
        <v>0.11340086013085805</v>
      </c>
      <c r="AJ36">
        <f aca="true" t="shared" si="50" ref="AJ36:AJ67">const*(AI36/AH36)*SQRT(AI36^2+AH36^2)*J36/((1-(J36/Run5)^2)^2+(J36/(Q*Run5))^2)</f>
        <v>0.0023527778453992275</v>
      </c>
      <c r="AK36" s="9">
        <f aca="true" t="shared" si="51" ref="AK36:AK67">(eps0-epsoo)/(1+K36^2*tau^2)+epsoo</f>
        <v>4.30003590159766</v>
      </c>
      <c r="AL36" s="7">
        <f aca="true" t="shared" si="52" ref="AL36:AL67">(eps0-epsoo)*K36*tau/(1+K36^2*tau^2)</f>
        <v>0.037800559492333234</v>
      </c>
      <c r="AM36" s="8">
        <f aca="true" t="shared" si="53" ref="AM36:AM67">const*(AL36/AK36)*SQRT(AK36^2+AL36^2)*K36/((1-(K36/Run6)^2)^2+(K36/(Q*Run6))^2)</f>
        <v>0.0023520680670243146</v>
      </c>
      <c r="AP36">
        <v>0.015358701492668277</v>
      </c>
      <c r="AQ36">
        <v>0.04531832422009977</v>
      </c>
      <c r="AR36">
        <v>0.08845452729733334</v>
      </c>
      <c r="AS36">
        <v>0.12059531745612284</v>
      </c>
      <c r="AT36">
        <v>0.12590546252532087</v>
      </c>
      <c r="AV36">
        <v>0.00028729772908076765</v>
      </c>
      <c r="AW36">
        <v>0.0008477182553743785</v>
      </c>
      <c r="AX36">
        <v>0.0016546180568434018</v>
      </c>
      <c r="AY36">
        <v>0.002255839197047845</v>
      </c>
      <c r="AZ36">
        <v>0.0023551700304648687</v>
      </c>
    </row>
    <row r="37" spans="6:52" ht="12.75">
      <c r="F37">
        <f t="shared" si="24"/>
        <v>96600</v>
      </c>
      <c r="G37">
        <f t="shared" si="25"/>
        <v>483000</v>
      </c>
      <c r="H37">
        <f t="shared" si="26"/>
        <v>966000</v>
      </c>
      <c r="I37">
        <f t="shared" si="27"/>
        <v>4830000</v>
      </c>
      <c r="J37">
        <f t="shared" si="28"/>
        <v>9660000</v>
      </c>
      <c r="K37">
        <f t="shared" si="29"/>
        <v>28980000</v>
      </c>
      <c r="N37">
        <f t="shared" si="30"/>
        <v>0.002813369605524866</v>
      </c>
      <c r="O37">
        <f t="shared" si="31"/>
        <v>0.01406684802762433</v>
      </c>
      <c r="P37">
        <f t="shared" si="32"/>
        <v>0.02813369605524866</v>
      </c>
      <c r="Q37">
        <f t="shared" si="33"/>
        <v>0.1406684802762433</v>
      </c>
      <c r="R37">
        <f t="shared" si="34"/>
        <v>0.2813369605524866</v>
      </c>
      <c r="S37">
        <f t="shared" si="35"/>
        <v>0.8440108816574597</v>
      </c>
      <c r="V37" s="9">
        <f t="shared" si="36"/>
        <v>7.277087223367956</v>
      </c>
      <c r="W37" s="7">
        <f t="shared" si="37"/>
        <v>10.470196901419952</v>
      </c>
      <c r="X37" s="8">
        <f t="shared" si="38"/>
        <v>0.0042510678693482495</v>
      </c>
      <c r="Y37" s="9">
        <f t="shared" si="39"/>
        <v>4.428296338550049</v>
      </c>
      <c r="Z37" s="7">
        <f t="shared" si="40"/>
        <v>2.2560439543161803</v>
      </c>
      <c r="AA37" s="8">
        <f t="shared" si="41"/>
        <v>0.002933534419008979</v>
      </c>
      <c r="AB37">
        <f t="shared" si="42"/>
        <v>4.33215181630163</v>
      </c>
      <c r="AC37">
        <f t="shared" si="43"/>
        <v>1.130755742640034</v>
      </c>
      <c r="AD37">
        <f t="shared" si="44"/>
        <v>0.002707986191529777</v>
      </c>
      <c r="AE37" s="9">
        <f t="shared" si="45"/>
        <v>4.301287070802755</v>
      </c>
      <c r="AF37" s="7">
        <f t="shared" si="46"/>
        <v>0.22632666965782386</v>
      </c>
      <c r="AG37" s="8">
        <f t="shared" si="47"/>
        <v>0.002625862410121095</v>
      </c>
      <c r="AH37">
        <f t="shared" si="48"/>
        <v>4.300321775504982</v>
      </c>
      <c r="AI37">
        <f t="shared" si="49"/>
        <v>0.11316607954166646</v>
      </c>
      <c r="AJ37">
        <f t="shared" si="50"/>
        <v>0.002623206276504852</v>
      </c>
      <c r="AK37" s="9">
        <f t="shared" si="51"/>
        <v>4.300035753090826</v>
      </c>
      <c r="AL37" s="7">
        <f t="shared" si="52"/>
        <v>0.037722297605153166</v>
      </c>
      <c r="AM37" s="8">
        <f t="shared" si="53"/>
        <v>0.002622418187224529</v>
      </c>
      <c r="AP37">
        <v>0.015529223268956782</v>
      </c>
      <c r="AQ37">
        <v>0.04703253533690953</v>
      </c>
      <c r="AR37">
        <v>0.09543199039198984</v>
      </c>
      <c r="AS37">
        <v>0.13405962478752792</v>
      </c>
      <c r="AT37">
        <v>0.1406684802762433</v>
      </c>
      <c r="AV37">
        <v>0.0002898844400696788</v>
      </c>
      <c r="AW37">
        <v>0.0008779576373566622</v>
      </c>
      <c r="AX37">
        <v>0.0017814316028811504</v>
      </c>
      <c r="AY37">
        <v>0.0025024947220102923</v>
      </c>
      <c r="AZ37">
        <v>0.002625862410121095</v>
      </c>
    </row>
    <row r="38" spans="6:52" ht="12.75">
      <c r="F38">
        <f t="shared" si="24"/>
        <v>96800</v>
      </c>
      <c r="G38">
        <f t="shared" si="25"/>
        <v>484000</v>
      </c>
      <c r="H38">
        <f t="shared" si="26"/>
        <v>968000</v>
      </c>
      <c r="I38">
        <f t="shared" si="27"/>
        <v>4840000</v>
      </c>
      <c r="J38">
        <f t="shared" si="28"/>
        <v>9680000</v>
      </c>
      <c r="K38">
        <f t="shared" si="29"/>
        <v>29040000</v>
      </c>
      <c r="N38">
        <f t="shared" si="30"/>
        <v>0.0031630183428423544</v>
      </c>
      <c r="O38">
        <f t="shared" si="31"/>
        <v>0.015815091714211773</v>
      </c>
      <c r="P38">
        <f t="shared" si="32"/>
        <v>0.031630183428423546</v>
      </c>
      <c r="Q38">
        <f t="shared" si="33"/>
        <v>0.15815091714211774</v>
      </c>
      <c r="R38">
        <f t="shared" si="34"/>
        <v>0.3163018342842355</v>
      </c>
      <c r="S38">
        <f t="shared" si="35"/>
        <v>0.9489055028527064</v>
      </c>
      <c r="V38" s="9">
        <f t="shared" si="36"/>
        <v>7.2657136614187285</v>
      </c>
      <c r="W38" s="7">
        <f t="shared" si="37"/>
        <v>10.451791530782641</v>
      </c>
      <c r="X38" s="8">
        <f t="shared" si="38"/>
        <v>0.004770365624068144</v>
      </c>
      <c r="Y38" s="9">
        <f t="shared" si="39"/>
        <v>4.427768436229378</v>
      </c>
      <c r="Z38" s="7">
        <f t="shared" si="40"/>
        <v>2.2514126651133393</v>
      </c>
      <c r="AA38" s="8">
        <f t="shared" si="41"/>
        <v>0.0032900362785925094</v>
      </c>
      <c r="AB38">
        <f t="shared" si="42"/>
        <v>4.332019201582133</v>
      </c>
      <c r="AC38">
        <f t="shared" si="43"/>
        <v>1.1284232334097664</v>
      </c>
      <c r="AD38">
        <f t="shared" si="44"/>
        <v>0.00303786407145337</v>
      </c>
      <c r="AE38" s="9">
        <f t="shared" si="45"/>
        <v>4.30128175799376</v>
      </c>
      <c r="AF38" s="7">
        <f t="shared" si="46"/>
        <v>0.22585908272212613</v>
      </c>
      <c r="AG38" s="8">
        <f t="shared" si="47"/>
        <v>0.0029460915552276725</v>
      </c>
      <c r="AH38">
        <f t="shared" si="48"/>
        <v>4.300320447238436</v>
      </c>
      <c r="AI38">
        <f t="shared" si="49"/>
        <v>0.11293226909671636</v>
      </c>
      <c r="AJ38">
        <f t="shared" si="50"/>
        <v>0.0029431237641592695</v>
      </c>
      <c r="AK38" s="9">
        <f t="shared" si="51"/>
        <v>4.300035605503537</v>
      </c>
      <c r="AL38" s="7">
        <f t="shared" si="52"/>
        <v>0.037644359113331374</v>
      </c>
      <c r="AM38" s="8">
        <f t="shared" si="53"/>
        <v>0.002942243209429844</v>
      </c>
      <c r="AP38">
        <v>0.015691816147732796</v>
      </c>
      <c r="AQ38">
        <v>0.048767782446466894</v>
      </c>
      <c r="AR38">
        <v>0.10309486214467077</v>
      </c>
      <c r="AS38">
        <v>0.14982947380205933</v>
      </c>
      <c r="AT38">
        <v>0.15815091714211774</v>
      </c>
      <c r="AV38">
        <v>0.0002923127344084764</v>
      </c>
      <c r="AW38">
        <v>0.0009084636031772592</v>
      </c>
      <c r="AX38">
        <v>0.0019204877735792092</v>
      </c>
      <c r="AY38">
        <v>0.002791076747887534</v>
      </c>
      <c r="AZ38">
        <v>0.002946091555227673</v>
      </c>
    </row>
    <row r="39" spans="6:52" ht="12.75">
      <c r="F39">
        <f t="shared" si="24"/>
        <v>97000</v>
      </c>
      <c r="G39">
        <f t="shared" si="25"/>
        <v>485000</v>
      </c>
      <c r="H39">
        <f t="shared" si="26"/>
        <v>970000</v>
      </c>
      <c r="I39">
        <f t="shared" si="27"/>
        <v>4850000</v>
      </c>
      <c r="J39">
        <f t="shared" si="28"/>
        <v>9700000</v>
      </c>
      <c r="K39">
        <f t="shared" si="29"/>
        <v>29100000</v>
      </c>
      <c r="N39">
        <f t="shared" si="30"/>
        <v>0.0035810587175240903</v>
      </c>
      <c r="O39">
        <f t="shared" si="31"/>
        <v>0.01790529358762045</v>
      </c>
      <c r="P39">
        <f t="shared" si="32"/>
        <v>0.0358105871752409</v>
      </c>
      <c r="Q39">
        <f t="shared" si="33"/>
        <v>0.17905293587620452</v>
      </c>
      <c r="R39">
        <f t="shared" si="34"/>
        <v>0.35810587175240904</v>
      </c>
      <c r="S39">
        <f t="shared" si="35"/>
        <v>1.0743176152572271</v>
      </c>
      <c r="V39" s="9">
        <f t="shared" si="36"/>
        <v>7.254403415750032</v>
      </c>
      <c r="W39" s="7">
        <f t="shared" si="37"/>
        <v>10.43344412952194</v>
      </c>
      <c r="X39" s="8">
        <f t="shared" si="38"/>
        <v>0.005390636674471678</v>
      </c>
      <c r="Y39" s="9">
        <f t="shared" si="39"/>
        <v>4.4272437819967765</v>
      </c>
      <c r="Z39" s="7">
        <f t="shared" si="40"/>
        <v>2.2468002900602597</v>
      </c>
      <c r="AA39" s="8">
        <f t="shared" si="41"/>
        <v>0.0037157600053547035</v>
      </c>
      <c r="AB39">
        <f t="shared" si="42"/>
        <v>4.331887405437623</v>
      </c>
      <c r="AC39">
        <f t="shared" si="43"/>
        <v>1.1261003195949484</v>
      </c>
      <c r="AD39">
        <f t="shared" si="44"/>
        <v>0.003431841427053286</v>
      </c>
      <c r="AE39" s="9">
        <f t="shared" si="45"/>
        <v>4.301276478012204</v>
      </c>
      <c r="AF39" s="7">
        <f t="shared" si="46"/>
        <v>0.22539342379406496</v>
      </c>
      <c r="AG39" s="8">
        <f t="shared" si="47"/>
        <v>0.0033285661585162377</v>
      </c>
      <c r="AH39">
        <f t="shared" si="48"/>
        <v>4.300319127179411</v>
      </c>
      <c r="AI39">
        <f t="shared" si="49"/>
        <v>0.1126994227953086</v>
      </c>
      <c r="AJ39">
        <f t="shared" si="50"/>
        <v>0.003325226845862498</v>
      </c>
      <c r="AK39" s="9">
        <f t="shared" si="51"/>
        <v>4.3000354588282175</v>
      </c>
      <c r="AL39" s="7">
        <f t="shared" si="52"/>
        <v>0.03756674201649136</v>
      </c>
      <c r="AM39" s="8">
        <f t="shared" si="53"/>
        <v>0.0033242360648900243</v>
      </c>
      <c r="AP39">
        <v>0.01584586240724426</v>
      </c>
      <c r="AQ39">
        <v>0.05051395612194658</v>
      </c>
      <c r="AR39">
        <v>0.11149953366324578</v>
      </c>
      <c r="AS39">
        <v>0.16843960441998956</v>
      </c>
      <c r="AT39">
        <v>0.17905293587620452</v>
      </c>
      <c r="AV39">
        <v>0.00029457211133206206</v>
      </c>
      <c r="AW39">
        <v>0.0009390465677509765</v>
      </c>
      <c r="AX39">
        <v>0.0020727589448654455</v>
      </c>
      <c r="AY39">
        <v>0.0031312659816640814</v>
      </c>
      <c r="AZ39">
        <v>0.0033285661585162377</v>
      </c>
    </row>
    <row r="40" spans="6:52" ht="12.75">
      <c r="F40">
        <f t="shared" si="24"/>
        <v>97200</v>
      </c>
      <c r="G40">
        <f t="shared" si="25"/>
        <v>486000</v>
      </c>
      <c r="H40">
        <f t="shared" si="26"/>
        <v>972000</v>
      </c>
      <c r="I40">
        <f t="shared" si="27"/>
        <v>4860000</v>
      </c>
      <c r="J40">
        <f t="shared" si="28"/>
        <v>9720000</v>
      </c>
      <c r="K40">
        <f t="shared" si="29"/>
        <v>29160000</v>
      </c>
      <c r="N40">
        <f t="shared" si="30"/>
        <v>0.004086217387951076</v>
      </c>
      <c r="O40">
        <f t="shared" si="31"/>
        <v>0.020431086939755382</v>
      </c>
      <c r="P40">
        <f t="shared" si="32"/>
        <v>0.040862173879510764</v>
      </c>
      <c r="Q40">
        <f t="shared" si="33"/>
        <v>0.20431086939755383</v>
      </c>
      <c r="R40">
        <f t="shared" si="34"/>
        <v>0.40862173879510766</v>
      </c>
      <c r="S40">
        <f t="shared" si="35"/>
        <v>1.225865216385323</v>
      </c>
      <c r="V40" s="9">
        <f t="shared" si="36"/>
        <v>7.243156030781759</v>
      </c>
      <c r="W40" s="7">
        <f t="shared" si="37"/>
        <v>10.415154468541838</v>
      </c>
      <c r="X40" s="8">
        <f t="shared" si="38"/>
        <v>0.006139439319788541</v>
      </c>
      <c r="Y40" s="9">
        <f t="shared" si="39"/>
        <v>4.426722349288603</v>
      </c>
      <c r="Z40" s="7">
        <f t="shared" si="40"/>
        <v>2.2422067139042245</v>
      </c>
      <c r="AA40" s="8">
        <f t="shared" si="41"/>
        <v>0.004229583121584317</v>
      </c>
      <c r="AB40">
        <f t="shared" si="42"/>
        <v>4.331756421146762</v>
      </c>
      <c r="AC40">
        <f t="shared" si="43"/>
        <v>1.123786942154556</v>
      </c>
      <c r="AD40">
        <f t="shared" si="44"/>
        <v>0.003907406023801565</v>
      </c>
      <c r="AE40" s="9">
        <f t="shared" si="45"/>
        <v>4.301271230588196</v>
      </c>
      <c r="AF40" s="7">
        <f t="shared" si="46"/>
        <v>0.22492968097388397</v>
      </c>
      <c r="AG40" s="8">
        <f t="shared" si="47"/>
        <v>0.0037902713478229822</v>
      </c>
      <c r="AH40">
        <f t="shared" si="48"/>
        <v>4.300317815260425</v>
      </c>
      <c r="AI40">
        <f t="shared" si="49"/>
        <v>0.11246753468613052</v>
      </c>
      <c r="AJ40">
        <f t="shared" si="50"/>
        <v>0.0037864844232406852</v>
      </c>
      <c r="AK40" s="9">
        <f t="shared" si="51"/>
        <v>4.300035313057368</v>
      </c>
      <c r="AL40" s="7">
        <f t="shared" si="52"/>
        <v>0.03748944433072052</v>
      </c>
      <c r="AM40" s="8">
        <f t="shared" si="53"/>
        <v>0.0037853608411982397</v>
      </c>
      <c r="AP40">
        <v>0.015990757954806374</v>
      </c>
      <c r="AQ40">
        <v>0.05225923704232242</v>
      </c>
      <c r="AR40">
        <v>0.12069735424754742</v>
      </c>
      <c r="AS40">
        <v>0.19058025489141336</v>
      </c>
      <c r="AT40">
        <v>0.20431086939755383</v>
      </c>
      <c r="AV40">
        <v>0.0002966524095599619</v>
      </c>
      <c r="AW40">
        <v>0.0009694867894433014</v>
      </c>
      <c r="AX40">
        <v>0.002239115935982585</v>
      </c>
      <c r="AY40">
        <v>0.0035355479701383585</v>
      </c>
      <c r="AZ40">
        <v>0.0037902713478229814</v>
      </c>
    </row>
    <row r="41" spans="6:52" ht="12.75">
      <c r="F41">
        <f t="shared" si="24"/>
        <v>97400</v>
      </c>
      <c r="G41">
        <f t="shared" si="25"/>
        <v>487000</v>
      </c>
      <c r="H41">
        <f t="shared" si="26"/>
        <v>974000</v>
      </c>
      <c r="I41">
        <f t="shared" si="27"/>
        <v>4870000</v>
      </c>
      <c r="J41">
        <f t="shared" si="28"/>
        <v>9740000</v>
      </c>
      <c r="K41">
        <f t="shared" si="29"/>
        <v>29220000</v>
      </c>
      <c r="N41">
        <f t="shared" si="30"/>
        <v>0.004703945028940007</v>
      </c>
      <c r="O41">
        <f t="shared" si="31"/>
        <v>0.023519725144700035</v>
      </c>
      <c r="P41">
        <f t="shared" si="32"/>
        <v>0.04703945028940007</v>
      </c>
      <c r="Q41">
        <f t="shared" si="33"/>
        <v>0.23519725144700035</v>
      </c>
      <c r="R41">
        <f t="shared" si="34"/>
        <v>0.4703945028940007</v>
      </c>
      <c r="S41">
        <f t="shared" si="35"/>
        <v>1.411183508682002</v>
      </c>
      <c r="V41" s="9">
        <f t="shared" si="36"/>
        <v>7.231971054891632</v>
      </c>
      <c r="W41" s="7">
        <f t="shared" si="37"/>
        <v>10.396922319511896</v>
      </c>
      <c r="X41" s="8">
        <f t="shared" si="38"/>
        <v>0.007054204949223004</v>
      </c>
      <c r="Y41" s="9">
        <f t="shared" si="39"/>
        <v>4.426204111811927</v>
      </c>
      <c r="Z41" s="7">
        <f t="shared" si="40"/>
        <v>2.2376318223238796</v>
      </c>
      <c r="AA41" s="8">
        <f t="shared" si="41"/>
        <v>0.004857142565420261</v>
      </c>
      <c r="AB41">
        <f t="shared" si="42"/>
        <v>4.331626242057041</v>
      </c>
      <c r="AC41">
        <f t="shared" si="43"/>
        <v>1.1214830425305586</v>
      </c>
      <c r="AD41">
        <f t="shared" si="44"/>
        <v>0.004488309184323385</v>
      </c>
      <c r="AE41" s="9">
        <f t="shared" si="45"/>
        <v>4.301266015454613</v>
      </c>
      <c r="AF41" s="7">
        <f t="shared" si="46"/>
        <v>0.22446784245955045</v>
      </c>
      <c r="AG41" s="8">
        <f t="shared" si="47"/>
        <v>0.004354276562307837</v>
      </c>
      <c r="AH41">
        <f t="shared" si="48"/>
        <v>4.30031651141469</v>
      </c>
      <c r="AI41">
        <f t="shared" si="49"/>
        <v>0.11223659886674894</v>
      </c>
      <c r="AJ41">
        <f t="shared" si="50"/>
        <v>0.00434994392364577</v>
      </c>
      <c r="AK41" s="9">
        <f t="shared" si="51"/>
        <v>4.300035168183567</v>
      </c>
      <c r="AL41" s="7">
        <f t="shared" si="52"/>
        <v>0.0374124640884012</v>
      </c>
      <c r="AM41" s="8">
        <f t="shared" si="53"/>
        <v>0.004348658435197805</v>
      </c>
      <c r="AP41">
        <v>0.016125917634147183</v>
      </c>
      <c r="AQ41">
        <v>0.053990072919603484</v>
      </c>
      <c r="AR41">
        <v>0.13072902577326223</v>
      </c>
      <c r="AS41">
        <v>0.2171502187824838</v>
      </c>
      <c r="AT41">
        <v>0.23519725144700035</v>
      </c>
      <c r="AV41">
        <v>0.00029854390205702057</v>
      </c>
      <c r="AW41">
        <v>0.0009995342533332939</v>
      </c>
      <c r="AX41">
        <v>0.0024202252765956494</v>
      </c>
      <c r="AY41">
        <v>0.0040201664871821665</v>
      </c>
      <c r="AZ41">
        <v>0.004354276562307837</v>
      </c>
    </row>
    <row r="42" spans="6:52" ht="12.75">
      <c r="F42">
        <f t="shared" si="24"/>
        <v>97600</v>
      </c>
      <c r="G42">
        <f t="shared" si="25"/>
        <v>488000</v>
      </c>
      <c r="H42">
        <f t="shared" si="26"/>
        <v>976000</v>
      </c>
      <c r="I42">
        <f t="shared" si="27"/>
        <v>4880000</v>
      </c>
      <c r="J42">
        <f t="shared" si="28"/>
        <v>9760000</v>
      </c>
      <c r="K42">
        <f t="shared" si="29"/>
        <v>29280000</v>
      </c>
      <c r="N42">
        <f t="shared" si="30"/>
        <v>0.0054694470629888525</v>
      </c>
      <c r="O42">
        <f t="shared" si="31"/>
        <v>0.027347235314944263</v>
      </c>
      <c r="P42">
        <f t="shared" si="32"/>
        <v>0.054694470629888525</v>
      </c>
      <c r="Q42">
        <f t="shared" si="33"/>
        <v>0.2734723531494426</v>
      </c>
      <c r="R42">
        <f t="shared" si="34"/>
        <v>0.5469447062988853</v>
      </c>
      <c r="S42">
        <f t="shared" si="35"/>
        <v>1.640834118896656</v>
      </c>
      <c r="V42" s="9">
        <f t="shared" si="36"/>
        <v>7.220848040375573</v>
      </c>
      <c r="W42" s="7">
        <f t="shared" si="37"/>
        <v>10.378747454870554</v>
      </c>
      <c r="X42" s="8">
        <f t="shared" si="38"/>
        <v>0.008186680171330793</v>
      </c>
      <c r="Y42" s="9">
        <f t="shared" si="39"/>
        <v>4.425689043541232</v>
      </c>
      <c r="Z42" s="7">
        <f t="shared" si="40"/>
        <v>2.233075501919881</v>
      </c>
      <c r="AA42" s="8">
        <f t="shared" si="41"/>
        <v>0.005633874568031397</v>
      </c>
      <c r="AB42">
        <f t="shared" si="42"/>
        <v>4.331496861583933</v>
      </c>
      <c r="AC42">
        <f t="shared" si="43"/>
        <v>1.1191885626429974</v>
      </c>
      <c r="AD42">
        <f t="shared" si="44"/>
        <v>0.005207383308536454</v>
      </c>
      <c r="AE42" s="9">
        <f t="shared" si="45"/>
        <v>4.301260832347062</v>
      </c>
      <c r="AF42" s="7">
        <f t="shared" si="46"/>
        <v>0.22400789654575426</v>
      </c>
      <c r="AG42" s="8">
        <f t="shared" si="47"/>
        <v>0.005052472727631912</v>
      </c>
      <c r="AH42">
        <f t="shared" si="48"/>
        <v>4.3003152155760995</v>
      </c>
      <c r="AI42">
        <f t="shared" si="49"/>
        <v>0.11200660948310932</v>
      </c>
      <c r="AJ42">
        <f t="shared" si="50"/>
        <v>0.005047465882308752</v>
      </c>
      <c r="AK42" s="9">
        <f t="shared" si="51"/>
        <v>4.300035024199469</v>
      </c>
      <c r="AL42" s="7">
        <f t="shared" si="52"/>
        <v>0.037335799338043645</v>
      </c>
      <c r="AM42" s="8">
        <f t="shared" si="53"/>
        <v>0.005045980365838739</v>
      </c>
      <c r="AP42">
        <v>0.01625078062062881</v>
      </c>
      <c r="AQ42">
        <v>0.05569121906635149</v>
      </c>
      <c r="AR42">
        <v>0.14161670695300188</v>
      </c>
      <c r="AS42">
        <v>0.24932936555234642</v>
      </c>
      <c r="AT42">
        <v>0.2734723531494426</v>
      </c>
      <c r="AV42">
        <v>0.00030023739124952054</v>
      </c>
      <c r="AW42">
        <v>0.0010289097316815504</v>
      </c>
      <c r="AX42">
        <v>0.0026164054297147907</v>
      </c>
      <c r="AY42">
        <v>0.00460642476339318</v>
      </c>
      <c r="AZ42">
        <v>0.005052472727631911</v>
      </c>
    </row>
    <row r="43" spans="6:52" ht="12.75">
      <c r="F43">
        <f t="shared" si="24"/>
        <v>97800</v>
      </c>
      <c r="G43">
        <f t="shared" si="25"/>
        <v>489000</v>
      </c>
      <c r="H43">
        <f t="shared" si="26"/>
        <v>978000</v>
      </c>
      <c r="I43">
        <f t="shared" si="27"/>
        <v>4890000</v>
      </c>
      <c r="J43">
        <f t="shared" si="28"/>
        <v>9780000</v>
      </c>
      <c r="K43">
        <f t="shared" si="29"/>
        <v>29340000</v>
      </c>
      <c r="N43">
        <f t="shared" si="30"/>
        <v>0.006432370184731945</v>
      </c>
      <c r="O43">
        <f t="shared" si="31"/>
        <v>0.032161850923659724</v>
      </c>
      <c r="P43">
        <f t="shared" si="32"/>
        <v>0.06432370184731945</v>
      </c>
      <c r="Q43">
        <f t="shared" si="33"/>
        <v>0.32161850923659724</v>
      </c>
      <c r="R43">
        <f t="shared" si="34"/>
        <v>0.6432370184731945</v>
      </c>
      <c r="S43">
        <f t="shared" si="35"/>
        <v>1.9297110554195833</v>
      </c>
      <c r="V43" s="9">
        <f t="shared" si="36"/>
        <v>7.209786543408531</v>
      </c>
      <c r="W43" s="7">
        <f t="shared" si="37"/>
        <v>10.360629647828272</v>
      </c>
      <c r="X43" s="8">
        <f t="shared" si="38"/>
        <v>0.009609791758170358</v>
      </c>
      <c r="Y43" s="9">
        <f t="shared" si="39"/>
        <v>4.425177118715156</v>
      </c>
      <c r="Z43" s="7">
        <f t="shared" si="40"/>
        <v>2.22853764020565</v>
      </c>
      <c r="AA43" s="8">
        <f t="shared" si="41"/>
        <v>0.006609711848964803</v>
      </c>
      <c r="AB43">
        <f t="shared" si="42"/>
        <v>4.331368273210061</v>
      </c>
      <c r="AC43">
        <f t="shared" si="43"/>
        <v>1.1169034448851194</v>
      </c>
      <c r="AD43">
        <f t="shared" si="44"/>
        <v>0.00611089581309079</v>
      </c>
      <c r="AE43" s="9">
        <f t="shared" si="45"/>
        <v>4.3012556810038545</v>
      </c>
      <c r="AF43" s="7">
        <f t="shared" si="46"/>
        <v>0.22354983162291917</v>
      </c>
      <c r="AG43" s="8">
        <f t="shared" si="47"/>
        <v>0.005929802183057442</v>
      </c>
      <c r="AH43">
        <f t="shared" si="48"/>
        <v>4.300313927679224</v>
      </c>
      <c r="AI43">
        <f t="shared" si="49"/>
        <v>0.11177756072904121</v>
      </c>
      <c r="AJ43">
        <f t="shared" si="50"/>
        <v>0.005923949867267321</v>
      </c>
      <c r="AK43" s="9">
        <f t="shared" si="51"/>
        <v>4.300034881097806</v>
      </c>
      <c r="AL43" s="7">
        <f t="shared" si="52"/>
        <v>0.03725944814412116</v>
      </c>
      <c r="AM43" s="8">
        <f t="shared" si="53"/>
        <v>0.005922213511745485</v>
      </c>
      <c r="AP43">
        <v>0.016364815821983413</v>
      </c>
      <c r="AQ43">
        <v>0.057345857150937186</v>
      </c>
      <c r="AR43">
        <v>0.15335335908000197</v>
      </c>
      <c r="AS43">
        <v>0.28867680160958004</v>
      </c>
      <c r="AT43">
        <v>0.32161850923659724</v>
      </c>
      <c r="AV43">
        <v>0.00030172430317169057</v>
      </c>
      <c r="AW43">
        <v>0.0010573072729243068</v>
      </c>
      <c r="AX43">
        <v>0.0028274339235333764</v>
      </c>
      <c r="AY43">
        <v>0.005322443451546666</v>
      </c>
      <c r="AZ43">
        <v>0.005929802183057442</v>
      </c>
    </row>
    <row r="44" spans="6:52" ht="12.75">
      <c r="F44">
        <f t="shared" si="24"/>
        <v>98000</v>
      </c>
      <c r="G44">
        <f t="shared" si="25"/>
        <v>490000</v>
      </c>
      <c r="H44">
        <f t="shared" si="26"/>
        <v>980000</v>
      </c>
      <c r="I44">
        <f t="shared" si="27"/>
        <v>4900000</v>
      </c>
      <c r="J44">
        <f t="shared" si="28"/>
        <v>9800000</v>
      </c>
      <c r="K44">
        <f t="shared" si="29"/>
        <v>29400000</v>
      </c>
      <c r="N44">
        <f t="shared" si="30"/>
        <v>0.007664202304596524</v>
      </c>
      <c r="O44">
        <f t="shared" si="31"/>
        <v>0.038321011522982625</v>
      </c>
      <c r="P44">
        <f t="shared" si="32"/>
        <v>0.07664202304596525</v>
      </c>
      <c r="Q44">
        <f t="shared" si="33"/>
        <v>0.3832101152298263</v>
      </c>
      <c r="R44">
        <f t="shared" si="34"/>
        <v>0.7664202304596526</v>
      </c>
      <c r="S44">
        <f t="shared" si="35"/>
        <v>2.2992606913789575</v>
      </c>
      <c r="V44" s="9">
        <f t="shared" si="36"/>
        <v>7.198786124005728</v>
      </c>
      <c r="W44" s="7">
        <f t="shared" si="37"/>
        <v>10.342568672370506</v>
      </c>
      <c r="X44" s="8">
        <f t="shared" si="38"/>
        <v>0.011428479101348957</v>
      </c>
      <c r="Y44" s="9">
        <f t="shared" si="39"/>
        <v>4.424668311833288</v>
      </c>
      <c r="Z44" s="7">
        <f t="shared" si="40"/>
        <v>2.2240181255982354</v>
      </c>
      <c r="AA44" s="8">
        <f t="shared" si="41"/>
        <v>0.00785649429386596</v>
      </c>
      <c r="AB44">
        <f t="shared" si="42"/>
        <v>4.3312404704843805</v>
      </c>
      <c r="AC44">
        <f t="shared" si="43"/>
        <v>1.1146276321185704</v>
      </c>
      <c r="AD44">
        <f t="shared" si="44"/>
        <v>0.007265418839696784</v>
      </c>
      <c r="AE44" s="9">
        <f t="shared" si="45"/>
        <v>4.301250561165968</v>
      </c>
      <c r="AF44" s="7">
        <f t="shared" si="46"/>
        <v>0.22309363617622582</v>
      </c>
      <c r="AG44" s="8">
        <f t="shared" si="47"/>
        <v>0.007050932977698241</v>
      </c>
      <c r="AH44">
        <f t="shared" si="48"/>
        <v>4.3003126476593</v>
      </c>
      <c r="AI44">
        <f t="shared" si="49"/>
        <v>0.11154944684576952</v>
      </c>
      <c r="AJ44">
        <f t="shared" si="50"/>
        <v>0.007044002469482078</v>
      </c>
      <c r="AK44" s="9">
        <f t="shared" si="51"/>
        <v>4.30003473887138</v>
      </c>
      <c r="AL44" s="7">
        <f t="shared" si="52"/>
        <v>0.037183408586907205</v>
      </c>
      <c r="AM44" s="8">
        <f t="shared" si="53"/>
        <v>0.007041946230439751</v>
      </c>
      <c r="AP44">
        <v>0.01646752719615674</v>
      </c>
      <c r="AQ44">
        <v>0.05893580491288007</v>
      </c>
      <c r="AR44">
        <v>0.16588906524692418</v>
      </c>
      <c r="AS44">
        <v>0.33726040926460854</v>
      </c>
      <c r="AT44">
        <v>0.3832101152298263</v>
      </c>
      <c r="AV44">
        <v>0.0003029967789312857</v>
      </c>
      <c r="AW44">
        <v>0.0010843983337396844</v>
      </c>
      <c r="AX44">
        <v>0.0030523011640430577</v>
      </c>
      <c r="AY44">
        <v>0.006205474352705049</v>
      </c>
      <c r="AZ44">
        <v>0.007050932977698241</v>
      </c>
    </row>
    <row r="45" spans="6:52" ht="12.75">
      <c r="F45">
        <f t="shared" si="24"/>
        <v>98200</v>
      </c>
      <c r="G45">
        <f t="shared" si="25"/>
        <v>491000</v>
      </c>
      <c r="H45">
        <f t="shared" si="26"/>
        <v>982000</v>
      </c>
      <c r="I45">
        <f t="shared" si="27"/>
        <v>4910000</v>
      </c>
      <c r="J45">
        <f t="shared" si="28"/>
        <v>9820000</v>
      </c>
      <c r="K45">
        <f t="shared" si="29"/>
        <v>29460000</v>
      </c>
      <c r="N45">
        <f t="shared" si="30"/>
        <v>0.009270192732070316</v>
      </c>
      <c r="O45">
        <f t="shared" si="31"/>
        <v>0.046350963660351574</v>
      </c>
      <c r="P45">
        <f t="shared" si="32"/>
        <v>0.09270192732070315</v>
      </c>
      <c r="Q45">
        <f t="shared" si="33"/>
        <v>0.46350963660351574</v>
      </c>
      <c r="R45">
        <f t="shared" si="34"/>
        <v>0.9270192732070315</v>
      </c>
      <c r="S45">
        <f t="shared" si="35"/>
        <v>2.7810578196210947</v>
      </c>
      <c r="V45" s="9">
        <f t="shared" si="36"/>
        <v>7.187846345984347</v>
      </c>
      <c r="W45" s="7">
        <f t="shared" si="37"/>
        <v>10.324564303260544</v>
      </c>
      <c r="X45" s="8">
        <f t="shared" si="38"/>
        <v>0.013797130333558238</v>
      </c>
      <c r="Y45" s="9">
        <f t="shared" si="39"/>
        <v>4.424162597653005</v>
      </c>
      <c r="Z45" s="7">
        <f t="shared" si="40"/>
        <v>2.219516847409294</v>
      </c>
      <c r="AA45" s="8">
        <f t="shared" si="41"/>
        <v>0.009479895080307962</v>
      </c>
      <c r="AB45">
        <f t="shared" si="42"/>
        <v>4.331113447021369</v>
      </c>
      <c r="AC45">
        <f t="shared" si="43"/>
        <v>1.1123610676686508</v>
      </c>
      <c r="AD45">
        <f t="shared" si="44"/>
        <v>0.008768885865514886</v>
      </c>
      <c r="AE45" s="9">
        <f t="shared" si="45"/>
        <v>4.301245472577016</v>
      </c>
      <c r="AF45" s="7">
        <f t="shared" si="46"/>
        <v>0.22263929878464747</v>
      </c>
      <c r="AG45" s="8">
        <f t="shared" si="47"/>
        <v>0.008511001446574448</v>
      </c>
      <c r="AH45">
        <f t="shared" si="48"/>
        <v>4.300311375452224</v>
      </c>
      <c r="AI45">
        <f t="shared" si="49"/>
        <v>0.11132226212143209</v>
      </c>
      <c r="AJ45">
        <f t="shared" si="50"/>
        <v>0.008502669745218726</v>
      </c>
      <c r="AK45" s="9">
        <f t="shared" si="51"/>
        <v>4.300034597513068</v>
      </c>
      <c r="AL45" s="7">
        <f t="shared" si="52"/>
        <v>0.037107678762314446</v>
      </c>
      <c r="AM45" s="8">
        <f t="shared" si="53"/>
        <v>0.00850019779428788</v>
      </c>
      <c r="AP45">
        <v>0.0165584588938396</v>
      </c>
      <c r="AQ45">
        <v>0.06044182592079551</v>
      </c>
      <c r="AR45">
        <v>0.17911454300131616</v>
      </c>
      <c r="AS45">
        <v>0.3978181379317241</v>
      </c>
      <c r="AT45">
        <v>0.46350963660351574</v>
      </c>
      <c r="AV45">
        <v>0.00030404776183555926</v>
      </c>
      <c r="AW45">
        <v>0.001109837697474939</v>
      </c>
      <c r="AX45">
        <v>0.0032889157294710707</v>
      </c>
      <c r="AY45">
        <v>0.007304768833332117</v>
      </c>
      <c r="AZ45">
        <v>0.008511001446574448</v>
      </c>
    </row>
    <row r="46" spans="6:52" ht="12.75">
      <c r="F46">
        <f t="shared" si="24"/>
        <v>98400</v>
      </c>
      <c r="G46">
        <f t="shared" si="25"/>
        <v>492000</v>
      </c>
      <c r="H46">
        <f t="shared" si="26"/>
        <v>984000</v>
      </c>
      <c r="I46">
        <f t="shared" si="27"/>
        <v>4920000</v>
      </c>
      <c r="J46">
        <f t="shared" si="28"/>
        <v>9840000</v>
      </c>
      <c r="K46">
        <f t="shared" si="29"/>
        <v>29520000</v>
      </c>
      <c r="N46">
        <f t="shared" si="30"/>
        <v>0.011408869551533128</v>
      </c>
      <c r="O46">
        <f t="shared" si="31"/>
        <v>0.05704434775766565</v>
      </c>
      <c r="P46">
        <f t="shared" si="32"/>
        <v>0.1140886955153313</v>
      </c>
      <c r="Q46">
        <f t="shared" si="33"/>
        <v>0.5704434775766565</v>
      </c>
      <c r="R46">
        <f t="shared" si="34"/>
        <v>1.140886955153313</v>
      </c>
      <c r="S46">
        <f t="shared" si="35"/>
        <v>3.422660865459939</v>
      </c>
      <c r="V46" s="9">
        <f t="shared" si="36"/>
        <v>7.176966776925643</v>
      </c>
      <c r="W46" s="7">
        <f t="shared" si="37"/>
        <v>10.30661631604217</v>
      </c>
      <c r="X46" s="8">
        <f t="shared" si="38"/>
        <v>0.01694810482944981</v>
      </c>
      <c r="Y46" s="9">
        <f t="shared" si="39"/>
        <v>4.423659951186358</v>
      </c>
      <c r="Z46" s="7">
        <f t="shared" si="40"/>
        <v>2.2150336958361687</v>
      </c>
      <c r="AA46" s="8">
        <f t="shared" si="41"/>
        <v>0.01163892534282042</v>
      </c>
      <c r="AB46">
        <f t="shared" si="42"/>
        <v>4.330987196500232</v>
      </c>
      <c r="AC46">
        <f t="shared" si="43"/>
        <v>1.1101036953196237</v>
      </c>
      <c r="AD46">
        <f t="shared" si="44"/>
        <v>0.010768676441948581</v>
      </c>
      <c r="AE46" s="9">
        <f t="shared" si="45"/>
        <v>4.301240414983213</v>
      </c>
      <c r="AF46" s="7">
        <f t="shared" si="46"/>
        <v>0.22218680811999644</v>
      </c>
      <c r="AG46" s="8">
        <f t="shared" si="47"/>
        <v>0.01045318424165426</v>
      </c>
      <c r="AH46">
        <f t="shared" si="48"/>
        <v>4.30031011099454</v>
      </c>
      <c r="AI46">
        <f t="shared" si="49"/>
        <v>0.11109600089060273</v>
      </c>
      <c r="AJ46">
        <f t="shared" si="50"/>
        <v>0.010442992703383228</v>
      </c>
      <c r="AK46" s="9">
        <f t="shared" si="51"/>
        <v>4.30003445701582</v>
      </c>
      <c r="AL46" s="7">
        <f t="shared" si="52"/>
        <v>0.03703225678173593</v>
      </c>
      <c r="AM46" s="8">
        <f t="shared" si="53"/>
        <v>0.010439968969699398</v>
      </c>
      <c r="AP46">
        <v>0.016637200131598723</v>
      </c>
      <c r="AQ46">
        <v>0.06184404264223716</v>
      </c>
      <c r="AR46">
        <v>0.19284298350252493</v>
      </c>
      <c r="AS46">
        <v>0.4739321624763133</v>
      </c>
      <c r="AT46">
        <v>0.5704434775766565</v>
      </c>
      <c r="AV46">
        <v>0.00030487107851540925</v>
      </c>
      <c r="AW46">
        <v>0.0011332712133625105</v>
      </c>
      <c r="AX46">
        <v>0.0035337826016098133</v>
      </c>
      <c r="AY46">
        <v>0.008684646958286572</v>
      </c>
      <c r="AZ46">
        <v>0.01045318424165426</v>
      </c>
    </row>
    <row r="47" spans="6:52" ht="12.75">
      <c r="F47">
        <f t="shared" si="24"/>
        <v>98600</v>
      </c>
      <c r="G47">
        <f t="shared" si="25"/>
        <v>493000</v>
      </c>
      <c r="H47">
        <f t="shared" si="26"/>
        <v>986000</v>
      </c>
      <c r="I47">
        <f t="shared" si="27"/>
        <v>4930000</v>
      </c>
      <c r="J47">
        <f t="shared" si="28"/>
        <v>9860000</v>
      </c>
      <c r="K47">
        <f t="shared" si="29"/>
        <v>29580000</v>
      </c>
      <c r="N47">
        <f t="shared" si="30"/>
        <v>0.014324203207893425</v>
      </c>
      <c r="O47">
        <f t="shared" si="31"/>
        <v>0.07162101603946713</v>
      </c>
      <c r="P47">
        <f t="shared" si="32"/>
        <v>0.14324203207893427</v>
      </c>
      <c r="Q47">
        <f t="shared" si="33"/>
        <v>0.7162101603946713</v>
      </c>
      <c r="R47">
        <f t="shared" si="34"/>
        <v>1.4324203207893427</v>
      </c>
      <c r="S47">
        <f t="shared" si="35"/>
        <v>4.297260962368028</v>
      </c>
      <c r="V47" s="9">
        <f t="shared" si="36"/>
        <v>7.166146988137463</v>
      </c>
      <c r="W47" s="7">
        <f t="shared" si="37"/>
        <v>10.288724487042192</v>
      </c>
      <c r="X47" s="8">
        <f t="shared" si="38"/>
        <v>0.02123868038248741</v>
      </c>
      <c r="Y47" s="9">
        <f t="shared" si="39"/>
        <v>4.423160347696988</v>
      </c>
      <c r="Z47" s="7">
        <f t="shared" si="40"/>
        <v>2.2105685619530777</v>
      </c>
      <c r="AA47" s="8">
        <f t="shared" si="41"/>
        <v>0.014578028774059403</v>
      </c>
      <c r="AB47">
        <f t="shared" si="42"/>
        <v>4.330861712664113</v>
      </c>
      <c r="AC47">
        <f t="shared" si="43"/>
        <v>1.107855459310081</v>
      </c>
      <c r="AD47">
        <f t="shared" si="44"/>
        <v>0.013491378893126007</v>
      </c>
      <c r="AE47" s="9">
        <f t="shared" si="45"/>
        <v>4.301235388133344</v>
      </c>
      <c r="AF47" s="7">
        <f t="shared" si="46"/>
        <v>0.22173615294598323</v>
      </c>
      <c r="AG47" s="8">
        <f t="shared" si="47"/>
        <v>0.013097619268230576</v>
      </c>
      <c r="AH47">
        <f t="shared" si="48"/>
        <v>4.30030885422344</v>
      </c>
      <c r="AI47">
        <f t="shared" si="49"/>
        <v>0.1108706575338205</v>
      </c>
      <c r="AJ47">
        <f t="shared" si="50"/>
        <v>0.013084901082680607</v>
      </c>
      <c r="AK47" s="9">
        <f t="shared" si="51"/>
        <v>4.300034317372656</v>
      </c>
      <c r="AL47" s="7">
        <f t="shared" si="52"/>
        <v>0.03695714077188799</v>
      </c>
      <c r="AM47" s="8">
        <f t="shared" si="53"/>
        <v>0.013081127736798044</v>
      </c>
      <c r="AP47">
        <v>0.016703389702431553</v>
      </c>
      <c r="AQ47">
        <v>0.06312244821836661</v>
      </c>
      <c r="AR47">
        <v>0.20679277969540066</v>
      </c>
      <c r="AS47">
        <v>0.5701422136844492</v>
      </c>
      <c r="AT47">
        <v>0.7162101603946713</v>
      </c>
      <c r="AV47">
        <v>0.00030546151242922154</v>
      </c>
      <c r="AW47">
        <v>0.001154345246355034</v>
      </c>
      <c r="AX47">
        <v>0.003781701580967395</v>
      </c>
      <c r="AY47">
        <v>0.01042641679290066</v>
      </c>
      <c r="AZ47">
        <v>0.013097619268230576</v>
      </c>
    </row>
    <row r="48" spans="6:52" ht="12.75">
      <c r="F48">
        <f t="shared" si="24"/>
        <v>98800</v>
      </c>
      <c r="G48">
        <f t="shared" si="25"/>
        <v>494000</v>
      </c>
      <c r="H48">
        <f t="shared" si="26"/>
        <v>988000</v>
      </c>
      <c r="I48">
        <f t="shared" si="27"/>
        <v>4940000</v>
      </c>
      <c r="J48">
        <f t="shared" si="28"/>
        <v>9880000</v>
      </c>
      <c r="K48">
        <f t="shared" si="29"/>
        <v>29640000</v>
      </c>
      <c r="N48">
        <f t="shared" si="30"/>
        <v>0.01839763113028316</v>
      </c>
      <c r="O48">
        <f t="shared" si="31"/>
        <v>0.09198815565141578</v>
      </c>
      <c r="P48">
        <f t="shared" si="32"/>
        <v>0.18397631130283157</v>
      </c>
      <c r="Q48">
        <f t="shared" si="33"/>
        <v>0.9198815565141579</v>
      </c>
      <c r="R48">
        <f t="shared" si="34"/>
        <v>1.8397631130283159</v>
      </c>
      <c r="S48">
        <f t="shared" si="35"/>
        <v>5.519289339084948</v>
      </c>
      <c r="V48" s="9">
        <f t="shared" si="36"/>
        <v>7.155386554617195</v>
      </c>
      <c r="W48" s="7">
        <f t="shared" si="37"/>
        <v>10.270888593372812</v>
      </c>
      <c r="X48" s="8">
        <f t="shared" si="38"/>
        <v>0.02722685653138056</v>
      </c>
      <c r="Y48" s="9">
        <f t="shared" si="39"/>
        <v>4.422663762697107</v>
      </c>
      <c r="Z48" s="7">
        <f t="shared" si="40"/>
        <v>2.206121337702411</v>
      </c>
      <c r="AA48" s="8">
        <f t="shared" si="41"/>
        <v>0.018678880672666407</v>
      </c>
      <c r="AB48">
        <f t="shared" si="42"/>
        <v>4.330736989319325</v>
      </c>
      <c r="AC48">
        <f t="shared" si="43"/>
        <v>1.1056163043283698</v>
      </c>
      <c r="AD48">
        <f t="shared" si="44"/>
        <v>0.01729083663430278</v>
      </c>
      <c r="AE48" s="9">
        <f t="shared" si="45"/>
        <v>4.301230391778738</v>
      </c>
      <c r="AF48" s="7">
        <f t="shared" si="46"/>
        <v>0.2212873221172861</v>
      </c>
      <c r="AG48" s="8">
        <f t="shared" si="47"/>
        <v>0.01678809793382324</v>
      </c>
      <c r="AH48">
        <f t="shared" si="48"/>
        <v>4.300307605076746</v>
      </c>
      <c r="AI48">
        <f t="shared" si="49"/>
        <v>0.11064622647712433</v>
      </c>
      <c r="AJ48">
        <f t="shared" si="50"/>
        <v>0.016771861917065575</v>
      </c>
      <c r="AK48" s="9">
        <f t="shared" si="51"/>
        <v>4.300034178576668</v>
      </c>
      <c r="AL48" s="7">
        <f t="shared" si="52"/>
        <v>0.03688232887465517</v>
      </c>
      <c r="AM48" s="8">
        <f t="shared" si="53"/>
        <v>0.016767044895104645</v>
      </c>
      <c r="AP48">
        <v>0.01675672003420456</v>
      </c>
      <c r="AQ48">
        <v>0.064257502826316</v>
      </c>
      <c r="AR48">
        <v>0.22057556427159217</v>
      </c>
      <c r="AS48">
        <v>0.6917867370879874</v>
      </c>
      <c r="AT48">
        <v>0.9198815565141579</v>
      </c>
      <c r="AV48">
        <v>0.00030581486822054175</v>
      </c>
      <c r="AW48">
        <v>0.0011727175556372983</v>
      </c>
      <c r="AX48">
        <v>0.004025566279241754</v>
      </c>
      <c r="AY48">
        <v>0.012625303126592708</v>
      </c>
      <c r="AZ48">
        <v>0.01678809793382324</v>
      </c>
    </row>
    <row r="49" spans="6:52" ht="12.75">
      <c r="F49">
        <f t="shared" si="24"/>
        <v>99000</v>
      </c>
      <c r="G49">
        <f t="shared" si="25"/>
        <v>495000</v>
      </c>
      <c r="H49">
        <f t="shared" si="26"/>
        <v>990000</v>
      </c>
      <c r="I49">
        <f t="shared" si="27"/>
        <v>4950000</v>
      </c>
      <c r="J49">
        <f t="shared" si="28"/>
        <v>9900000</v>
      </c>
      <c r="K49">
        <f t="shared" si="29"/>
        <v>29700000</v>
      </c>
      <c r="N49">
        <f t="shared" si="30"/>
        <v>0.024225011860717512</v>
      </c>
      <c r="O49">
        <f t="shared" si="31"/>
        <v>0.12112505930358758</v>
      </c>
      <c r="P49">
        <f t="shared" si="32"/>
        <v>0.24225011860717516</v>
      </c>
      <c r="Q49">
        <f t="shared" si="33"/>
        <v>1.2112505930358757</v>
      </c>
      <c r="R49">
        <f t="shared" si="34"/>
        <v>2.4225011860717514</v>
      </c>
      <c r="S49">
        <f t="shared" si="35"/>
        <v>7.267503558215254</v>
      </c>
      <c r="V49" s="9">
        <f t="shared" si="36"/>
        <v>7.144685055015115</v>
      </c>
      <c r="W49" s="7">
        <f t="shared" si="37"/>
        <v>10.253108412933868</v>
      </c>
      <c r="X49" s="8">
        <f t="shared" si="38"/>
        <v>0.03578311558294639</v>
      </c>
      <c r="Y49" s="9">
        <f t="shared" si="39"/>
        <v>4.4221701719445035</v>
      </c>
      <c r="Z49" s="7">
        <f t="shared" si="40"/>
        <v>2.201691915886123</v>
      </c>
      <c r="AA49" s="8">
        <f t="shared" si="41"/>
        <v>0.024536696296726765</v>
      </c>
      <c r="AB49">
        <f t="shared" si="42"/>
        <v>4.330613020334581</v>
      </c>
      <c r="AC49">
        <f t="shared" si="43"/>
        <v>1.1033861755080678</v>
      </c>
      <c r="AD49">
        <f t="shared" si="44"/>
        <v>0.022718957900672732</v>
      </c>
      <c r="AE49" s="9">
        <f t="shared" si="45"/>
        <v>4.301225425673228</v>
      </c>
      <c r="AF49" s="7">
        <f t="shared" si="46"/>
        <v>0.2208403045786329</v>
      </c>
      <c r="AG49" s="8">
        <f t="shared" si="47"/>
        <v>0.022060892438855704</v>
      </c>
      <c r="AH49">
        <f t="shared" si="48"/>
        <v>4.300306363492911</v>
      </c>
      <c r="AI49">
        <f t="shared" si="49"/>
        <v>0.11042270219159359</v>
      </c>
      <c r="AJ49">
        <f t="shared" si="50"/>
        <v>0.022039642885624922</v>
      </c>
      <c r="AK49" s="9">
        <f t="shared" si="51"/>
        <v>4.300034040621017</v>
      </c>
      <c r="AL49" s="7">
        <f t="shared" si="52"/>
        <v>0.03680781924693702</v>
      </c>
      <c r="AM49" s="8">
        <f t="shared" si="53"/>
        <v>0.022033338443988353</v>
      </c>
      <c r="AP49">
        <v>0.0167969407128249</v>
      </c>
      <c r="AQ49">
        <v>0.06523079022157212</v>
      </c>
      <c r="AR49">
        <v>0.23369580438795926</v>
      </c>
      <c r="AS49">
        <v>0.8440568748141262</v>
      </c>
      <c r="AT49">
        <v>1.2112505930358757</v>
      </c>
      <c r="AV49">
        <v>0.00030592802554482707</v>
      </c>
      <c r="AW49">
        <v>0.0011880691370171656</v>
      </c>
      <c r="AX49">
        <v>0.004256376041140094</v>
      </c>
      <c r="AY49">
        <v>0.015373076417556487</v>
      </c>
      <c r="AZ49">
        <v>0.022060892438855704</v>
      </c>
    </row>
    <row r="50" spans="6:52" ht="12.75">
      <c r="F50">
        <f t="shared" si="24"/>
        <v>99200</v>
      </c>
      <c r="G50">
        <f t="shared" si="25"/>
        <v>496000</v>
      </c>
      <c r="H50">
        <f t="shared" si="26"/>
        <v>992000</v>
      </c>
      <c r="I50">
        <f t="shared" si="27"/>
        <v>4960000</v>
      </c>
      <c r="J50">
        <f t="shared" si="28"/>
        <v>9920000</v>
      </c>
      <c r="K50">
        <f t="shared" si="29"/>
        <v>29760000</v>
      </c>
      <c r="N50">
        <f t="shared" si="30"/>
        <v>0.03269445490784</v>
      </c>
      <c r="O50">
        <f t="shared" si="31"/>
        <v>0.1634722745392</v>
      </c>
      <c r="P50">
        <f t="shared" si="32"/>
        <v>0.3269445490784</v>
      </c>
      <c r="Q50">
        <f t="shared" si="33"/>
        <v>1.6347227453920001</v>
      </c>
      <c r="R50">
        <f t="shared" si="34"/>
        <v>3.2694454907840003</v>
      </c>
      <c r="S50">
        <f t="shared" si="35"/>
        <v>9.808336472352</v>
      </c>
      <c r="V50" s="9">
        <f t="shared" si="36"/>
        <v>7.134042071598149</v>
      </c>
      <c r="W50" s="7">
        <f t="shared" si="37"/>
        <v>10.235383724414929</v>
      </c>
      <c r="X50" s="8">
        <f t="shared" si="38"/>
        <v>0.04820219709495007</v>
      </c>
      <c r="Y50" s="9">
        <f t="shared" si="39"/>
        <v>4.421679551439596</v>
      </c>
      <c r="Z50" s="7">
        <f t="shared" si="40"/>
        <v>2.1972801901572314</v>
      </c>
      <c r="AA50" s="8">
        <f t="shared" si="41"/>
        <v>0.03303633524463866</v>
      </c>
      <c r="AB50">
        <f t="shared" si="42"/>
        <v>4.330489799640246</v>
      </c>
      <c r="AC50">
        <f t="shared" si="43"/>
        <v>1.1011650184235169</v>
      </c>
      <c r="AD50">
        <f t="shared" si="44"/>
        <v>0.030596438840037373</v>
      </c>
      <c r="AE50" s="9">
        <f t="shared" si="45"/>
        <v>4.3012204895731285</v>
      </c>
      <c r="AF50" s="7">
        <f t="shared" si="46"/>
        <v>0.2203950893638929</v>
      </c>
      <c r="AG50" s="8">
        <f t="shared" si="47"/>
        <v>0.029713544249096467</v>
      </c>
      <c r="AH50">
        <f t="shared" si="48"/>
        <v>4.300305129411007</v>
      </c>
      <c r="AI50">
        <f t="shared" si="49"/>
        <v>0.11020007919289393</v>
      </c>
      <c r="AJ50">
        <f t="shared" si="50"/>
        <v>0.02968503843641593</v>
      </c>
      <c r="AK50" s="9">
        <f t="shared" si="51"/>
        <v>4.3000339034989326</v>
      </c>
      <c r="AL50" s="7">
        <f t="shared" si="52"/>
        <v>0.036733610060496795</v>
      </c>
      <c r="AM50" s="8">
        <f t="shared" si="53"/>
        <v>0.02967658121003762</v>
      </c>
      <c r="AP50">
        <v>0.016823861396053623</v>
      </c>
      <c r="AQ50">
        <v>0.0660257002316055</v>
      </c>
      <c r="AR50">
        <v>0.24556900007921806</v>
      </c>
      <c r="AS50">
        <v>1.0292180583708614</v>
      </c>
      <c r="AT50">
        <v>1.6347227453920001</v>
      </c>
      <c r="AV50">
        <v>0.00030579898116755695</v>
      </c>
      <c r="AW50">
        <v>0.0012001163934003644</v>
      </c>
      <c r="AX50">
        <v>0.004463585871444208</v>
      </c>
      <c r="AY50">
        <v>0.018707585983969637</v>
      </c>
      <c r="AZ50">
        <v>0.02971354424909647</v>
      </c>
    </row>
    <row r="51" spans="6:52" ht="12.75">
      <c r="F51">
        <f t="shared" si="24"/>
        <v>99400</v>
      </c>
      <c r="G51">
        <f t="shared" si="25"/>
        <v>497000</v>
      </c>
      <c r="H51">
        <f t="shared" si="26"/>
        <v>994000</v>
      </c>
      <c r="I51">
        <f t="shared" si="27"/>
        <v>4970000</v>
      </c>
      <c r="J51">
        <f t="shared" si="28"/>
        <v>9940000</v>
      </c>
      <c r="K51">
        <f t="shared" si="29"/>
        <v>29820000</v>
      </c>
      <c r="N51">
        <f t="shared" si="30"/>
        <v>0.044894541420917686</v>
      </c>
      <c r="O51">
        <f t="shared" si="31"/>
        <v>0.22447270710458841</v>
      </c>
      <c r="P51">
        <f t="shared" si="32"/>
        <v>0.44894541420917683</v>
      </c>
      <c r="Q51">
        <f t="shared" si="33"/>
        <v>2.244727071045884</v>
      </c>
      <c r="R51">
        <f t="shared" si="34"/>
        <v>4.489454142091768</v>
      </c>
      <c r="S51">
        <f t="shared" si="35"/>
        <v>13.468362426275304</v>
      </c>
      <c r="V51" s="9">
        <f t="shared" si="36"/>
        <v>7.123457190214024</v>
      </c>
      <c r="W51" s="7">
        <f t="shared" si="37"/>
        <v>10.21771430729725</v>
      </c>
      <c r="X51" s="8">
        <f t="shared" si="38"/>
        <v>0.06606400253252874</v>
      </c>
      <c r="Y51" s="9">
        <f t="shared" si="39"/>
        <v>4.421191877422531</v>
      </c>
      <c r="Z51" s="7">
        <f t="shared" si="40"/>
        <v>2.1928860550114195</v>
      </c>
      <c r="AA51" s="8">
        <f t="shared" si="41"/>
        <v>0.04525634662453674</v>
      </c>
      <c r="AB51">
        <f t="shared" si="42"/>
        <v>4.33036732122759</v>
      </c>
      <c r="AC51">
        <f t="shared" si="43"/>
        <v>1.0989527790854094</v>
      </c>
      <c r="AD51">
        <f t="shared" si="44"/>
        <v>0.04192419636271335</v>
      </c>
      <c r="AE51" s="9">
        <f t="shared" si="45"/>
        <v>4.301215583237203</v>
      </c>
      <c r="AF51" s="7">
        <f t="shared" si="46"/>
        <v>0.2199516655951805</v>
      </c>
      <c r="AG51" s="8">
        <f t="shared" si="47"/>
        <v>0.04071898588305411</v>
      </c>
      <c r="AH51">
        <f t="shared" si="48"/>
        <v>4.300303902770716</v>
      </c>
      <c r="AI51">
        <f t="shared" si="49"/>
        <v>0.10997835204082887</v>
      </c>
      <c r="AJ51">
        <f t="shared" si="50"/>
        <v>0.04068007853191068</v>
      </c>
      <c r="AK51" s="9">
        <f t="shared" si="51"/>
        <v>4.300033767203713</v>
      </c>
      <c r="AL51" s="7">
        <f t="shared" si="52"/>
        <v>0.0366596995018118</v>
      </c>
      <c r="AM51" s="8">
        <f t="shared" si="53"/>
        <v>0.04066853539329827</v>
      </c>
      <c r="AP51">
        <v>0.016837354055386312</v>
      </c>
      <c r="AQ51">
        <v>0.06662809513167643</v>
      </c>
      <c r="AR51">
        <v>0.2555638892997349</v>
      </c>
      <c r="AS51">
        <v>1.240539476985302</v>
      </c>
      <c r="AT51">
        <v>2.244727071045884</v>
      </c>
      <c r="AV51">
        <v>0.00030542687836424486</v>
      </c>
      <c r="AW51">
        <v>0.0012086228655929377</v>
      </c>
      <c r="AX51">
        <v>0.004635887602926134</v>
      </c>
      <c r="AY51">
        <v>0.022503185399372454</v>
      </c>
      <c r="AZ51">
        <v>0.0407189858830541</v>
      </c>
    </row>
    <row r="52" spans="6:52" ht="12.75">
      <c r="F52">
        <f t="shared" si="24"/>
        <v>99600</v>
      </c>
      <c r="G52">
        <f t="shared" si="25"/>
        <v>498000</v>
      </c>
      <c r="H52">
        <f t="shared" si="26"/>
        <v>996000</v>
      </c>
      <c r="I52">
        <f t="shared" si="27"/>
        <v>4980000</v>
      </c>
      <c r="J52">
        <f t="shared" si="28"/>
        <v>9960000</v>
      </c>
      <c r="K52">
        <f t="shared" si="29"/>
        <v>29880000</v>
      </c>
      <c r="N52">
        <f t="shared" si="30"/>
        <v>0.061184019294562526</v>
      </c>
      <c r="O52">
        <f t="shared" si="31"/>
        <v>0.30592009647281265</v>
      </c>
      <c r="P52">
        <f t="shared" si="32"/>
        <v>0.6118401929456253</v>
      </c>
      <c r="Q52">
        <f t="shared" si="33"/>
        <v>3.0592009647281264</v>
      </c>
      <c r="R52">
        <f t="shared" si="34"/>
        <v>6.118401929456253</v>
      </c>
      <c r="S52">
        <f t="shared" si="35"/>
        <v>18.35520578836876</v>
      </c>
      <c r="V52" s="9">
        <f t="shared" si="36"/>
        <v>7.112930000255825</v>
      </c>
      <c r="W52" s="7">
        <f t="shared" si="37"/>
        <v>10.2000999418556</v>
      </c>
      <c r="X52" s="8">
        <f t="shared" si="38"/>
        <v>0.08986446432009927</v>
      </c>
      <c r="Y52" s="9">
        <f t="shared" si="39"/>
        <v>4.420707126370314</v>
      </c>
      <c r="Z52" s="7">
        <f t="shared" si="40"/>
        <v>2.1885094057787273</v>
      </c>
      <c r="AA52" s="8">
        <f t="shared" si="41"/>
        <v>0.06153109547398458</v>
      </c>
      <c r="AB52">
        <f t="shared" si="42"/>
        <v>4.3302455791480625</v>
      </c>
      <c r="AC52">
        <f t="shared" si="43"/>
        <v>1.0967494039364274</v>
      </c>
      <c r="AD52">
        <f t="shared" si="44"/>
        <v>0.057014547471874746</v>
      </c>
      <c r="AE52" s="9">
        <f t="shared" si="45"/>
        <v>4.301210706426635</v>
      </c>
      <c r="AF52" s="7">
        <f t="shared" si="46"/>
        <v>0.21951002248196938</v>
      </c>
      <c r="AG52" s="8">
        <f t="shared" si="47"/>
        <v>0.05538169519006277</v>
      </c>
      <c r="AH52">
        <f t="shared" si="48"/>
        <v>4.300302683512329</v>
      </c>
      <c r="AI52">
        <f t="shared" si="49"/>
        <v>0.1097575153388966</v>
      </c>
      <c r="AJ52">
        <f t="shared" si="50"/>
        <v>0.05532898917474882</v>
      </c>
      <c r="AK52" s="9">
        <f t="shared" si="51"/>
        <v>4.3000336317287235</v>
      </c>
      <c r="AL52" s="7">
        <f t="shared" si="52"/>
        <v>0.03658608577192576</v>
      </c>
      <c r="AM52" s="8">
        <f t="shared" si="53"/>
        <v>0.0553133522926609</v>
      </c>
      <c r="AP52">
        <v>0.01683735449707775</v>
      </c>
      <c r="AQ52">
        <v>0.06702691350271976</v>
      </c>
      <c r="AR52">
        <v>0.2630688060152644</v>
      </c>
      <c r="AS52">
        <v>1.4530221122654265</v>
      </c>
      <c r="AT52">
        <v>3.0592009647281264</v>
      </c>
      <c r="AV52">
        <v>0.0003048120229156187</v>
      </c>
      <c r="AW52">
        <v>0.001213409689633849</v>
      </c>
      <c r="AX52">
        <v>0.004762418878893724</v>
      </c>
      <c r="AY52">
        <v>0.026304524826487336</v>
      </c>
      <c r="AZ52">
        <v>0.05538169519006276</v>
      </c>
    </row>
    <row r="53" spans="6:52" ht="12.75">
      <c r="F53">
        <f t="shared" si="24"/>
        <v>99800</v>
      </c>
      <c r="G53">
        <f t="shared" si="25"/>
        <v>499000</v>
      </c>
      <c r="H53">
        <f t="shared" si="26"/>
        <v>998000</v>
      </c>
      <c r="I53">
        <f t="shared" si="27"/>
        <v>4990000</v>
      </c>
      <c r="J53">
        <f t="shared" si="28"/>
        <v>9980000</v>
      </c>
      <c r="K53">
        <f t="shared" si="29"/>
        <v>29940000</v>
      </c>
      <c r="N53">
        <f t="shared" si="30"/>
        <v>0.07815371696468704</v>
      </c>
      <c r="O53">
        <f t="shared" si="31"/>
        <v>0.39076858482343513</v>
      </c>
      <c r="P53">
        <f t="shared" si="32"/>
        <v>0.7815371696468703</v>
      </c>
      <c r="Q53">
        <f t="shared" si="33"/>
        <v>3.907685848234352</v>
      </c>
      <c r="R53">
        <f t="shared" si="34"/>
        <v>7.815371696468704</v>
      </c>
      <c r="S53">
        <f t="shared" si="35"/>
        <v>23.44611508940611</v>
      </c>
      <c r="V53" s="9">
        <f t="shared" si="36"/>
        <v>7.1024600946269345</v>
      </c>
      <c r="W53" s="7">
        <f t="shared" si="37"/>
        <v>10.182540409159964</v>
      </c>
      <c r="X53" s="8">
        <f t="shared" si="38"/>
        <v>0.11457195120138836</v>
      </c>
      <c r="Y53" s="9">
        <f t="shared" si="39"/>
        <v>4.4202252749939905</v>
      </c>
      <c r="Z53" s="7">
        <f t="shared" si="40"/>
        <v>2.184150138615352</v>
      </c>
      <c r="AA53" s="8">
        <f t="shared" si="41"/>
        <v>0.07841144635615678</v>
      </c>
      <c r="AB53">
        <f t="shared" si="42"/>
        <v>4.330124567512566</v>
      </c>
      <c r="AC53">
        <f t="shared" si="43"/>
        <v>1.0945548398469334</v>
      </c>
      <c r="AD53">
        <f t="shared" si="44"/>
        <v>0.07267345775414243</v>
      </c>
      <c r="AE53" s="9">
        <f t="shared" si="45"/>
        <v>4.301205858904996</v>
      </c>
      <c r="AF53" s="7">
        <f t="shared" si="46"/>
        <v>0.21907014932021726</v>
      </c>
      <c r="AG53" s="8">
        <f t="shared" si="47"/>
        <v>0.07059996282108723</v>
      </c>
      <c r="AH53">
        <f t="shared" si="48"/>
        <v>4.30030147157673</v>
      </c>
      <c r="AI53">
        <f t="shared" si="49"/>
        <v>0.10953756373385223</v>
      </c>
      <c r="AJ53">
        <f t="shared" si="50"/>
        <v>0.07053304202321144</v>
      </c>
      <c r="AK53" s="9">
        <f t="shared" si="51"/>
        <v>4.300033497067395</v>
      </c>
      <c r="AL53" s="7">
        <f t="shared" si="52"/>
        <v>0.03651276708630282</v>
      </c>
      <c r="AM53" s="8">
        <f t="shared" si="53"/>
        <v>0.07051318798595356</v>
      </c>
      <c r="AP53">
        <v>0.01682386312873955</v>
      </c>
      <c r="AQ53">
        <v>0.06721466557637797</v>
      </c>
      <c r="AR53">
        <v>0.26757379286710625</v>
      </c>
      <c r="AS53">
        <v>1.6182027269651593</v>
      </c>
      <c r="AT53">
        <v>3.907685848234352</v>
      </c>
      <c r="AV53">
        <v>0.00030395588527996735</v>
      </c>
      <c r="AW53">
        <v>0.001214363967581538</v>
      </c>
      <c r="AX53">
        <v>0.004834242199088385</v>
      </c>
      <c r="AY53">
        <v>0.0292359869236527</v>
      </c>
      <c r="AZ53">
        <v>0.07059996282108723</v>
      </c>
    </row>
    <row r="54" spans="6:52" ht="12.75">
      <c r="F54">
        <f t="shared" si="24"/>
        <v>100000</v>
      </c>
      <c r="G54">
        <f t="shared" si="25"/>
        <v>500000</v>
      </c>
      <c r="H54">
        <f t="shared" si="26"/>
        <v>1000000</v>
      </c>
      <c r="I54">
        <f t="shared" si="27"/>
        <v>5000000</v>
      </c>
      <c r="J54">
        <f t="shared" si="28"/>
        <v>10000000</v>
      </c>
      <c r="K54">
        <f t="shared" si="29"/>
        <v>30000000</v>
      </c>
      <c r="N54">
        <f t="shared" si="30"/>
        <v>0.08600035816692016</v>
      </c>
      <c r="O54">
        <f t="shared" si="31"/>
        <v>0.43000179083460077</v>
      </c>
      <c r="P54">
        <f t="shared" si="32"/>
        <v>0.8600035816692015</v>
      </c>
      <c r="Q54">
        <f t="shared" si="33"/>
        <v>4.300017908346008</v>
      </c>
      <c r="R54">
        <f t="shared" si="34"/>
        <v>8.600035816692015</v>
      </c>
      <c r="S54">
        <f t="shared" si="35"/>
        <v>25.800107450076048</v>
      </c>
      <c r="V54" s="9">
        <f t="shared" si="36"/>
        <v>7.092047069706361</v>
      </c>
      <c r="W54" s="7">
        <f t="shared" si="37"/>
        <v>10.165035491077111</v>
      </c>
      <c r="X54" s="8">
        <f t="shared" si="38"/>
        <v>0.12583679922386143</v>
      </c>
      <c r="Y54" s="9">
        <f t="shared" si="39"/>
        <v>4.419746300235853</v>
      </c>
      <c r="Z54" s="7">
        <f t="shared" si="40"/>
        <v>2.1798081504955378</v>
      </c>
      <c r="AA54" s="8">
        <f t="shared" si="41"/>
        <v>0.08608069212948784</v>
      </c>
      <c r="AB54">
        <f t="shared" si="42"/>
        <v>4.330004280490747</v>
      </c>
      <c r="AC54">
        <f t="shared" si="43"/>
        <v>1.0923690341107144</v>
      </c>
      <c r="AD54">
        <f t="shared" si="44"/>
        <v>0.07980075152411668</v>
      </c>
      <c r="AE54" s="9">
        <f t="shared" si="45"/>
        <v>4.301201040438223</v>
      </c>
      <c r="AF54" s="7">
        <f t="shared" si="46"/>
        <v>0.21863203549150123</v>
      </c>
      <c r="AG54" s="8">
        <f t="shared" si="47"/>
        <v>0.07753243874035834</v>
      </c>
      <c r="AH54">
        <f t="shared" si="48"/>
        <v>4.300300266905398</v>
      </c>
      <c r="AI54">
        <f t="shared" si="49"/>
        <v>0.10931849191527516</v>
      </c>
      <c r="AJ54">
        <f t="shared" si="50"/>
        <v>0.07745923955640335</v>
      </c>
      <c r="AK54" s="9">
        <f t="shared" si="51"/>
        <v>4.300033363213227</v>
      </c>
      <c r="AL54" s="7">
        <f t="shared" si="52"/>
        <v>0.03643974167468337</v>
      </c>
      <c r="AM54" s="8">
        <f t="shared" si="53"/>
        <v>0.07743752296200838</v>
      </c>
      <c r="AP54">
        <v>0.016796944954476593</v>
      </c>
      <c r="AQ54">
        <v>0.06718777981790637</v>
      </c>
      <c r="AR54">
        <v>0.2687511192716255</v>
      </c>
      <c r="AS54">
        <v>1.6796944954476596</v>
      </c>
      <c r="AT54">
        <v>4.300017908346008</v>
      </c>
      <c r="AV54">
        <v>0.0003028610888295247</v>
      </c>
      <c r="AW54">
        <v>0.0012114443553180988</v>
      </c>
      <c r="AX54">
        <v>0.004845777421272395</v>
      </c>
      <c r="AY54">
        <v>0.030286108882952478</v>
      </c>
      <c r="AZ54">
        <v>0.07753243874035833</v>
      </c>
    </row>
    <row r="55" spans="6:52" ht="12.75">
      <c r="F55">
        <f t="shared" si="24"/>
        <v>100200</v>
      </c>
      <c r="G55">
        <f t="shared" si="25"/>
        <v>501000</v>
      </c>
      <c r="H55">
        <f t="shared" si="26"/>
        <v>1002000</v>
      </c>
      <c r="I55">
        <f t="shared" si="27"/>
        <v>5010000</v>
      </c>
      <c r="J55">
        <f t="shared" si="28"/>
        <v>10020000</v>
      </c>
      <c r="K55">
        <f t="shared" si="29"/>
        <v>30060000</v>
      </c>
      <c r="N55">
        <f t="shared" si="30"/>
        <v>0.0778706539377777</v>
      </c>
      <c r="O55">
        <f t="shared" si="31"/>
        <v>0.38935326968888856</v>
      </c>
      <c r="P55">
        <f t="shared" si="32"/>
        <v>0.7787065393777771</v>
      </c>
      <c r="Q55">
        <f t="shared" si="33"/>
        <v>3.8935326968888853</v>
      </c>
      <c r="R55">
        <f t="shared" si="34"/>
        <v>7.7870653937777705</v>
      </c>
      <c r="S55">
        <f t="shared" si="35"/>
        <v>23.361196181333312</v>
      </c>
      <c r="V55" s="9">
        <f t="shared" si="36"/>
        <v>7.08169052531445</v>
      </c>
      <c r="W55" s="7">
        <f t="shared" si="37"/>
        <v>10.147584970272037</v>
      </c>
      <c r="X55" s="8">
        <f t="shared" si="38"/>
        <v>0.1137260639946679</v>
      </c>
      <c r="Y55" s="9">
        <f t="shared" si="39"/>
        <v>4.419270179266698</v>
      </c>
      <c r="Z55" s="7">
        <f t="shared" si="40"/>
        <v>2.175483339203561</v>
      </c>
      <c r="AA55" s="8">
        <f t="shared" si="41"/>
        <v>0.07776021348078391</v>
      </c>
      <c r="AB55">
        <f t="shared" si="42"/>
        <v>4.329884712310291</v>
      </c>
      <c r="AC55">
        <f t="shared" si="43"/>
        <v>1.090191934440773</v>
      </c>
      <c r="AD55">
        <f t="shared" si="44"/>
        <v>0.07210462062979345</v>
      </c>
      <c r="AE55" s="9">
        <f t="shared" si="45"/>
        <v>4.3011962507945825</v>
      </c>
      <c r="AF55" s="7">
        <f t="shared" si="46"/>
        <v>0.21819567046216334</v>
      </c>
      <c r="AG55" s="8">
        <f t="shared" si="47"/>
        <v>0.07006273827087275</v>
      </c>
      <c r="AH55">
        <f t="shared" si="48"/>
        <v>4.300299069440393</v>
      </c>
      <c r="AI55">
        <f t="shared" si="49"/>
        <v>0.10910029461514177</v>
      </c>
      <c r="AJ55">
        <f t="shared" si="50"/>
        <v>0.0699968543400422</v>
      </c>
      <c r="AK55" s="9">
        <f t="shared" si="51"/>
        <v>4.300033230159778</v>
      </c>
      <c r="AL55" s="7">
        <f t="shared" si="52"/>
        <v>0.036367007780941527</v>
      </c>
      <c r="AM55" s="8">
        <f t="shared" si="53"/>
        <v>0.06997730812129162</v>
      </c>
      <c r="AP55">
        <v>0.016756728798670475</v>
      </c>
      <c r="AQ55">
        <v>0.06694677133420224</v>
      </c>
      <c r="AR55">
        <v>0.26651241329765046</v>
      </c>
      <c r="AS55">
        <v>1.6119908167914898</v>
      </c>
      <c r="AT55">
        <v>3.8935326968888853</v>
      </c>
      <c r="AV55">
        <v>0.00030153138434803545</v>
      </c>
      <c r="AW55">
        <v>0.001204683377082228</v>
      </c>
      <c r="AX55">
        <v>0.004795796237625594</v>
      </c>
      <c r="AY55">
        <v>0.029007202323524155</v>
      </c>
      <c r="AZ55">
        <v>0.07006273827087275</v>
      </c>
    </row>
    <row r="56" spans="6:52" ht="12.75">
      <c r="F56">
        <f t="shared" si="24"/>
        <v>100400</v>
      </c>
      <c r="G56">
        <f t="shared" si="25"/>
        <v>502000</v>
      </c>
      <c r="H56">
        <f t="shared" si="26"/>
        <v>1004000</v>
      </c>
      <c r="I56">
        <f t="shared" si="27"/>
        <v>5020000</v>
      </c>
      <c r="J56">
        <f t="shared" si="28"/>
        <v>10040000</v>
      </c>
      <c r="K56">
        <f t="shared" si="29"/>
        <v>30120000</v>
      </c>
      <c r="N56">
        <f t="shared" si="30"/>
        <v>0.060837760956034485</v>
      </c>
      <c r="O56">
        <f t="shared" si="31"/>
        <v>0.3041888047801724</v>
      </c>
      <c r="P56">
        <f t="shared" si="32"/>
        <v>0.6083776095603448</v>
      </c>
      <c r="Q56">
        <f t="shared" si="33"/>
        <v>3.0418880478017245</v>
      </c>
      <c r="R56">
        <f t="shared" si="34"/>
        <v>6.083776095603449</v>
      </c>
      <c r="S56">
        <f t="shared" si="35"/>
        <v>18.251328286810345</v>
      </c>
      <c r="V56" s="9">
        <f t="shared" si="36"/>
        <v>7.0713900646789725</v>
      </c>
      <c r="W56" s="7">
        <f t="shared" si="37"/>
        <v>10.130188630209302</v>
      </c>
      <c r="X56" s="8">
        <f t="shared" si="38"/>
        <v>0.08868256597505478</v>
      </c>
      <c r="Y56" s="9">
        <f t="shared" si="39"/>
        <v>4.418796889483117</v>
      </c>
      <c r="Z56" s="7">
        <f t="shared" si="40"/>
        <v>2.171175603325813</v>
      </c>
      <c r="AA56" s="8">
        <f t="shared" si="41"/>
        <v>0.06060904406198647</v>
      </c>
      <c r="AB56">
        <f t="shared" si="42"/>
        <v>4.329765857256235</v>
      </c>
      <c r="AC56">
        <f t="shared" si="43"/>
        <v>1.0880234889651734</v>
      </c>
      <c r="AD56">
        <f t="shared" si="44"/>
        <v>0.056214332551565716</v>
      </c>
      <c r="AE56" s="9">
        <f t="shared" si="45"/>
        <v>4.3011914897446495</v>
      </c>
      <c r="AF56" s="7">
        <f t="shared" si="46"/>
        <v>0.21776104378246658</v>
      </c>
      <c r="AG56" s="8">
        <f t="shared" si="47"/>
        <v>0.0546283836555426</v>
      </c>
      <c r="AH56">
        <f t="shared" si="48"/>
        <v>4.300297879124352</v>
      </c>
      <c r="AI56">
        <f t="shared" si="49"/>
        <v>0.10888296660740314</v>
      </c>
      <c r="AJ56">
        <f t="shared" si="50"/>
        <v>0.05457721738323674</v>
      </c>
      <c r="AK56" s="9">
        <f t="shared" si="51"/>
        <v>4.300033097900677</v>
      </c>
      <c r="AL56" s="7">
        <f t="shared" si="52"/>
        <v>0.03629456366294438</v>
      </c>
      <c r="AM56" s="8">
        <f t="shared" si="53"/>
        <v>0.05456203762638609</v>
      </c>
      <c r="AP56">
        <v>0.016703405775657022</v>
      </c>
      <c r="AQ56">
        <v>0.06649621746079304</v>
      </c>
      <c r="AR56">
        <v>0.2610247597602757</v>
      </c>
      <c r="AS56">
        <v>1.443035717855887</v>
      </c>
      <c r="AT56">
        <v>3.0418880478017245</v>
      </c>
      <c r="AV56">
        <v>0.00029997161129128946</v>
      </c>
      <c r="AW56">
        <v>0.0011941862494629757</v>
      </c>
      <c r="AX56">
        <v>0.004687667821991335</v>
      </c>
      <c r="AY56">
        <v>0.025915059195111136</v>
      </c>
      <c r="AZ56">
        <v>0.054628383655542616</v>
      </c>
    </row>
    <row r="57" spans="6:52" ht="12.75">
      <c r="F57">
        <f t="shared" si="24"/>
        <v>100600</v>
      </c>
      <c r="G57">
        <f t="shared" si="25"/>
        <v>503000</v>
      </c>
      <c r="H57">
        <f t="shared" si="26"/>
        <v>1006000</v>
      </c>
      <c r="I57">
        <f t="shared" si="27"/>
        <v>5030000</v>
      </c>
      <c r="J57">
        <f t="shared" si="28"/>
        <v>10060000</v>
      </c>
      <c r="K57">
        <f t="shared" si="29"/>
        <v>30180000</v>
      </c>
      <c r="N57">
        <f t="shared" si="30"/>
        <v>0.04461506034387452</v>
      </c>
      <c r="O57">
        <f t="shared" si="31"/>
        <v>0.22307530171937257</v>
      </c>
      <c r="P57">
        <f t="shared" si="32"/>
        <v>0.44615060343874513</v>
      </c>
      <c r="Q57">
        <f t="shared" si="33"/>
        <v>2.230753017193726</v>
      </c>
      <c r="R57">
        <f t="shared" si="34"/>
        <v>4.461506034387452</v>
      </c>
      <c r="S57">
        <f t="shared" si="35"/>
        <v>13.384518103162355</v>
      </c>
      <c r="V57" s="9">
        <f t="shared" si="36"/>
        <v>7.061145294401582</v>
      </c>
      <c r="W57" s="7">
        <f t="shared" si="37"/>
        <v>10.112846255154231</v>
      </c>
      <c r="X57" s="8">
        <f t="shared" si="38"/>
        <v>0.06491206399323478</v>
      </c>
      <c r="Y57" s="9">
        <f t="shared" si="39"/>
        <v>4.418326408504823</v>
      </c>
      <c r="Z57" s="7">
        <f t="shared" si="40"/>
        <v>2.16688484224297</v>
      </c>
      <c r="AA57" s="8">
        <f t="shared" si="41"/>
        <v>0.044343373850961425</v>
      </c>
      <c r="AB57">
        <f t="shared" si="42"/>
        <v>4.329647709670283</v>
      </c>
      <c r="AC57">
        <f t="shared" si="43"/>
        <v>1.0858636462229332</v>
      </c>
      <c r="AD57">
        <f t="shared" si="44"/>
        <v>0.041137877751478785</v>
      </c>
      <c r="AE57" s="9">
        <f t="shared" si="45"/>
        <v>4.3011867570612745</v>
      </c>
      <c r="AF57" s="7">
        <f t="shared" si="46"/>
        <v>0.2173281450857609</v>
      </c>
      <c r="AG57" s="8">
        <f t="shared" si="47"/>
        <v>0.03998160214932894</v>
      </c>
      <c r="AH57">
        <f t="shared" si="48"/>
        <v>4.300296695900481</v>
      </c>
      <c r="AI57">
        <f t="shared" si="49"/>
        <v>0.10866650270756786</v>
      </c>
      <c r="AJ57">
        <f t="shared" si="50"/>
        <v>0.03994430273019992</v>
      </c>
      <c r="AK57" s="9">
        <f t="shared" si="51"/>
        <v>4.300032966429613</v>
      </c>
      <c r="AL57" s="7">
        <f t="shared" si="52"/>
        <v>0.03622240759241292</v>
      </c>
      <c r="AM57" s="8">
        <f t="shared" si="53"/>
        <v>0.03993323697893466</v>
      </c>
      <c r="AP57">
        <v>0.016637227039070356</v>
      </c>
      <c r="AQ57">
        <v>0.06584454266498337</v>
      </c>
      <c r="AR57">
        <v>0.2526805087093832</v>
      </c>
      <c r="AS57">
        <v>1.2296416802125072</v>
      </c>
      <c r="AT57">
        <v>2.230753017193726</v>
      </c>
      <c r="AV57">
        <v>0.0002981876466005929</v>
      </c>
      <c r="AW57">
        <v>0.001180126301856419</v>
      </c>
      <c r="AX57">
        <v>0.004528771895517856</v>
      </c>
      <c r="AY57">
        <v>0.02203876631144745</v>
      </c>
      <c r="AZ57">
        <v>0.03998160214932894</v>
      </c>
    </row>
    <row r="58" spans="6:52" ht="12.75">
      <c r="F58">
        <f t="shared" si="24"/>
        <v>100800</v>
      </c>
      <c r="G58">
        <f t="shared" si="25"/>
        <v>504000</v>
      </c>
      <c r="H58">
        <f t="shared" si="26"/>
        <v>1008000</v>
      </c>
      <c r="I58">
        <f t="shared" si="27"/>
        <v>5040000</v>
      </c>
      <c r="J58">
        <f t="shared" si="28"/>
        <v>10080000</v>
      </c>
      <c r="K58">
        <f t="shared" si="29"/>
        <v>30240000</v>
      </c>
      <c r="N58">
        <f t="shared" si="30"/>
        <v>0.032496793018429684</v>
      </c>
      <c r="O58">
        <f t="shared" si="31"/>
        <v>0.16248396509214844</v>
      </c>
      <c r="P58">
        <f t="shared" si="32"/>
        <v>0.32496793018429687</v>
      </c>
      <c r="Q58">
        <f t="shared" si="33"/>
        <v>1.6248396509214844</v>
      </c>
      <c r="R58">
        <f t="shared" si="34"/>
        <v>3.249679301842969</v>
      </c>
      <c r="S58">
        <f t="shared" si="35"/>
        <v>9.749037905528906</v>
      </c>
      <c r="V58" s="9">
        <f t="shared" si="36"/>
        <v>7.050955824424641</v>
      </c>
      <c r="W58" s="7">
        <f t="shared" si="37"/>
        <v>10.095557630174019</v>
      </c>
      <c r="X58" s="8">
        <f t="shared" si="38"/>
        <v>0.04719145986075778</v>
      </c>
      <c r="Y58" s="9">
        <f t="shared" si="39"/>
        <v>4.417858714172017</v>
      </c>
      <c r="Z58" s="7">
        <f t="shared" si="40"/>
        <v>2.1626109561222586</v>
      </c>
      <c r="AA58" s="8">
        <f t="shared" si="41"/>
        <v>0.03222353816259393</v>
      </c>
      <c r="AB58">
        <f t="shared" si="42"/>
        <v>4.329530263950134</v>
      </c>
      <c r="AC58">
        <f t="shared" si="43"/>
        <v>1.083712355159964</v>
      </c>
      <c r="AD58">
        <f t="shared" si="44"/>
        <v>0.02990125771509006</v>
      </c>
      <c r="AE58" s="9">
        <f t="shared" si="45"/>
        <v>4.301182052519563</v>
      </c>
      <c r="AF58" s="7">
        <f t="shared" si="46"/>
        <v>0.2168969640876589</v>
      </c>
      <c r="AG58" s="8">
        <f t="shared" si="47"/>
        <v>0.029063942249933243</v>
      </c>
      <c r="AH58">
        <f t="shared" si="48"/>
        <v>4.3002955197125505</v>
      </c>
      <c r="AI58">
        <f t="shared" si="49"/>
        <v>0.10845089777228976</v>
      </c>
      <c r="AJ58">
        <f t="shared" si="50"/>
        <v>0.029036935255875324</v>
      </c>
      <c r="AK58" s="9">
        <f t="shared" si="51"/>
        <v>4.300032835740336</v>
      </c>
      <c r="AL58" s="7">
        <f t="shared" si="52"/>
        <v>0.036150537854784594</v>
      </c>
      <c r="AM58" s="8">
        <f t="shared" si="53"/>
        <v>0.029028923035323367</v>
      </c>
      <c r="AP58">
        <v>0.016558500859959753</v>
      </c>
      <c r="AQ58">
        <v>0.06500363138905993</v>
      </c>
      <c r="AR58">
        <v>0.24203055284215874</v>
      </c>
      <c r="AS58">
        <v>1.0192258139609456</v>
      </c>
      <c r="AT58">
        <v>1.6248396509214844</v>
      </c>
      <c r="AV58">
        <v>0.000296186342120842</v>
      </c>
      <c r="AW58">
        <v>0.0011627373739040287</v>
      </c>
      <c r="AX58">
        <v>0.004329265356451984</v>
      </c>
      <c r="AY58">
        <v>0.01823116525978572</v>
      </c>
      <c r="AZ58">
        <v>0.029063942249933243</v>
      </c>
    </row>
    <row r="59" spans="6:52" ht="12.75">
      <c r="F59">
        <f t="shared" si="24"/>
        <v>101000</v>
      </c>
      <c r="G59">
        <f t="shared" si="25"/>
        <v>505000</v>
      </c>
      <c r="H59">
        <f t="shared" si="26"/>
        <v>1010000</v>
      </c>
      <c r="I59">
        <f t="shared" si="27"/>
        <v>5050000</v>
      </c>
      <c r="J59">
        <f t="shared" si="28"/>
        <v>10100000</v>
      </c>
      <c r="K59">
        <f t="shared" si="29"/>
        <v>30300000</v>
      </c>
      <c r="N59">
        <f t="shared" si="30"/>
        <v>0.02408930860383246</v>
      </c>
      <c r="O59">
        <f t="shared" si="31"/>
        <v>0.12044654301916229</v>
      </c>
      <c r="P59">
        <f t="shared" si="32"/>
        <v>0.24089308603832457</v>
      </c>
      <c r="Q59">
        <f t="shared" si="33"/>
        <v>1.2044654301916229</v>
      </c>
      <c r="R59">
        <f t="shared" si="34"/>
        <v>2.4089308603832458</v>
      </c>
      <c r="S59">
        <f t="shared" si="35"/>
        <v>7.226792581149737</v>
      </c>
      <c r="V59" s="9">
        <f t="shared" si="36"/>
        <v>7.040821267998414</v>
      </c>
      <c r="W59" s="7">
        <f t="shared" si="37"/>
        <v>10.078322541138702</v>
      </c>
      <c r="X59" s="8">
        <f t="shared" si="38"/>
        <v>0.034916145325782626</v>
      </c>
      <c r="Y59" s="9">
        <f t="shared" si="39"/>
        <v>4.417393784542787</v>
      </c>
      <c r="Z59" s="7">
        <f t="shared" si="40"/>
        <v>2.1583538459098093</v>
      </c>
      <c r="AA59" s="8">
        <f t="shared" si="41"/>
        <v>0.023831147339823625</v>
      </c>
      <c r="AB59">
        <f t="shared" si="42"/>
        <v>4.3294135145488175</v>
      </c>
      <c r="AC59">
        <f t="shared" si="43"/>
        <v>1.0815695651250616</v>
      </c>
      <c r="AD59">
        <f t="shared" si="44"/>
        <v>0.02211891516374016</v>
      </c>
      <c r="AE59" s="9">
        <f t="shared" si="45"/>
        <v>4.301177375896841</v>
      </c>
      <c r="AF59" s="7">
        <f t="shared" si="46"/>
        <v>0.21646749058522152</v>
      </c>
      <c r="AG59" s="8">
        <f t="shared" si="47"/>
        <v>0.021501828049460842</v>
      </c>
      <c r="AH59">
        <f t="shared" si="48"/>
        <v>4.300294350504886</v>
      </c>
      <c r="AI59">
        <f t="shared" si="49"/>
        <v>0.10823614669896045</v>
      </c>
      <c r="AJ59">
        <f t="shared" si="50"/>
        <v>0.021481926799558498</v>
      </c>
      <c r="AK59" s="9">
        <f t="shared" si="51"/>
        <v>4.300032705826662</v>
      </c>
      <c r="AL59" s="7">
        <f t="shared" si="52"/>
        <v>0.036078952749077436</v>
      </c>
      <c r="AM59" s="8">
        <f t="shared" si="53"/>
        <v>0.021476022684339575</v>
      </c>
      <c r="AP59">
        <v>0.01646758909641243</v>
      </c>
      <c r="AQ59">
        <v>0.0639883013934786</v>
      </c>
      <c r="AR59">
        <v>0.22970103381586401</v>
      </c>
      <c r="AS59">
        <v>0.8356586123525083</v>
      </c>
      <c r="AT59">
        <v>1.2044654301916229</v>
      </c>
      <c r="AV59">
        <v>0.00029397545190143313</v>
      </c>
      <c r="AW59">
        <v>0.0011423038131702634</v>
      </c>
      <c r="AX59">
        <v>0.004100567777280528</v>
      </c>
      <c r="AY59">
        <v>0.014917977170997814</v>
      </c>
      <c r="AZ59">
        <v>0.02150182804946085</v>
      </c>
    </row>
    <row r="60" spans="6:52" ht="12.75">
      <c r="F60">
        <f t="shared" si="24"/>
        <v>101200</v>
      </c>
      <c r="G60">
        <f t="shared" si="25"/>
        <v>506000</v>
      </c>
      <c r="H60">
        <f t="shared" si="26"/>
        <v>1012000</v>
      </c>
      <c r="I60">
        <f t="shared" si="27"/>
        <v>5060000</v>
      </c>
      <c r="J60">
        <f t="shared" si="28"/>
        <v>10120000</v>
      </c>
      <c r="K60">
        <f t="shared" si="29"/>
        <v>30360000</v>
      </c>
      <c r="N60">
        <f t="shared" si="30"/>
        <v>0.018303668883685346</v>
      </c>
      <c r="O60">
        <f t="shared" si="31"/>
        <v>0.09151834441842673</v>
      </c>
      <c r="P60">
        <f t="shared" si="32"/>
        <v>0.18303668883685345</v>
      </c>
      <c r="Q60">
        <f t="shared" si="33"/>
        <v>0.9151834441842673</v>
      </c>
      <c r="R60">
        <f t="shared" si="34"/>
        <v>1.8303668883685347</v>
      </c>
      <c r="S60">
        <f t="shared" si="35"/>
        <v>5.491100665105605</v>
      </c>
      <c r="V60" s="9">
        <f t="shared" si="36"/>
        <v>7.030741241648617</v>
      </c>
      <c r="W60" s="7">
        <f t="shared" si="37"/>
        <v>10.061140774722038</v>
      </c>
      <c r="X60" s="8">
        <f t="shared" si="38"/>
        <v>0.026480076588937602</v>
      </c>
      <c r="Y60" s="9">
        <f t="shared" si="39"/>
        <v>4.416931597890546</v>
      </c>
      <c r="Z60" s="7">
        <f t="shared" si="40"/>
        <v>2.1541134133230972</v>
      </c>
      <c r="AA60" s="8">
        <f t="shared" si="41"/>
        <v>0.018065462181998074</v>
      </c>
      <c r="AB60">
        <f t="shared" si="42"/>
        <v>4.32929745597404</v>
      </c>
      <c r="AC60">
        <f t="shared" si="43"/>
        <v>1.0794352258659428</v>
      </c>
      <c r="AD60">
        <f t="shared" si="44"/>
        <v>0.01677143207649019</v>
      </c>
      <c r="AE60" s="9">
        <f t="shared" si="45"/>
        <v>4.301172726972634</v>
      </c>
      <c r="AF60" s="7">
        <f t="shared" si="46"/>
        <v>0.21603971445615355</v>
      </c>
      <c r="AG60" s="8">
        <f t="shared" si="47"/>
        <v>0.016305268204582002</v>
      </c>
      <c r="AH60">
        <f t="shared" si="48"/>
        <v>4.300293188222362</v>
      </c>
      <c r="AI60">
        <f t="shared" si="49"/>
        <v>0.10802224442530697</v>
      </c>
      <c r="AJ60">
        <f t="shared" si="50"/>
        <v>0.016290236108805096</v>
      </c>
      <c r="AK60" s="9">
        <f t="shared" si="51"/>
        <v>4.300032576682464</v>
      </c>
      <c r="AL60" s="7">
        <f t="shared" si="52"/>
        <v>0.03600765058775597</v>
      </c>
      <c r="AM60" s="8">
        <f t="shared" si="53"/>
        <v>0.016285776550542124</v>
      </c>
      <c r="AP60">
        <v>0.01636490312890341</v>
      </c>
      <c r="AQ60">
        <v>0.06281567979416011</v>
      </c>
      <c r="AR60">
        <v>0.21631467027231832</v>
      </c>
      <c r="AS60">
        <v>0.6850160706755203</v>
      </c>
      <c r="AT60">
        <v>0.9151834441842673</v>
      </c>
      <c r="AV60">
        <v>0.0002915635508426523</v>
      </c>
      <c r="AW60">
        <v>0.0011191488580847848</v>
      </c>
      <c r="AX60">
        <v>0.003853947247176944</v>
      </c>
      <c r="AY60">
        <v>0.01220451574795355</v>
      </c>
      <c r="AZ60">
        <v>0.016305268204582002</v>
      </c>
    </row>
    <row r="61" spans="6:52" ht="12.75">
      <c r="F61">
        <f t="shared" si="24"/>
        <v>101400</v>
      </c>
      <c r="G61">
        <f t="shared" si="25"/>
        <v>507000</v>
      </c>
      <c r="H61">
        <f t="shared" si="26"/>
        <v>1014000</v>
      </c>
      <c r="I61">
        <f t="shared" si="27"/>
        <v>5070000</v>
      </c>
      <c r="J61">
        <f t="shared" si="28"/>
        <v>10140000</v>
      </c>
      <c r="K61">
        <f t="shared" si="29"/>
        <v>30420000</v>
      </c>
      <c r="N61">
        <f t="shared" si="30"/>
        <v>0.01425772616332474</v>
      </c>
      <c r="O61">
        <f t="shared" si="31"/>
        <v>0.0712886308166237</v>
      </c>
      <c r="P61">
        <f t="shared" si="32"/>
        <v>0.1425772616332474</v>
      </c>
      <c r="Q61">
        <f t="shared" si="33"/>
        <v>0.712886308166237</v>
      </c>
      <c r="R61">
        <f t="shared" si="34"/>
        <v>1.425772616332474</v>
      </c>
      <c r="S61">
        <f t="shared" si="35"/>
        <v>4.277317848997422</v>
      </c>
      <c r="V61" s="9">
        <f t="shared" si="36"/>
        <v>7.0207153651443255</v>
      </c>
      <c r="W61" s="7">
        <f t="shared" si="37"/>
        <v>10.044012118402275</v>
      </c>
      <c r="X61" s="8">
        <f t="shared" si="38"/>
        <v>0.02058782983837252</v>
      </c>
      <c r="Y61" s="9">
        <f t="shared" si="39"/>
        <v>4.416472132701502</v>
      </c>
      <c r="Z61" s="7">
        <f t="shared" si="40"/>
        <v>2.149889560843476</v>
      </c>
      <c r="AA61" s="8">
        <f t="shared" si="41"/>
        <v>0.014039573278239171</v>
      </c>
      <c r="AB61">
        <f t="shared" si="42"/>
        <v>4.329182082787542</v>
      </c>
      <c r="AC61">
        <f t="shared" si="43"/>
        <v>1.0773092875253287</v>
      </c>
      <c r="AD61">
        <f t="shared" si="44"/>
        <v>0.01303697223324071</v>
      </c>
      <c r="AE61" s="9">
        <f t="shared" si="45"/>
        <v>4.301168105528641</v>
      </c>
      <c r="AF61" s="7">
        <f t="shared" si="46"/>
        <v>0.2156136256580082</v>
      </c>
      <c r="AG61" s="8">
        <f t="shared" si="47"/>
        <v>0.012675950108880625</v>
      </c>
      <c r="AH61">
        <f t="shared" si="48"/>
        <v>4.300292032810398</v>
      </c>
      <c r="AI61">
        <f t="shared" si="49"/>
        <v>0.10780918592899384</v>
      </c>
      <c r="AJ61">
        <f t="shared" si="50"/>
        <v>0.01266430986470255</v>
      </c>
      <c r="AK61" s="9">
        <f t="shared" si="51"/>
        <v>4.300032448301679</v>
      </c>
      <c r="AL61" s="7">
        <f t="shared" si="52"/>
        <v>0.03593662969659854</v>
      </c>
      <c r="AM61" s="8">
        <f t="shared" si="53"/>
        <v>0.012660856581083445</v>
      </c>
      <c r="AP61">
        <v>0.016250899344619915</v>
      </c>
      <c r="AQ61">
        <v>0.06150452838182039</v>
      </c>
      <c r="AR61">
        <v>0.2024314941066978</v>
      </c>
      <c r="AS61">
        <v>0.5647750515605884</v>
      </c>
      <c r="AT61">
        <v>0.712886308166237</v>
      </c>
      <c r="AV61">
        <v>0.000288959946287546</v>
      </c>
      <c r="AW61">
        <v>0.0010936222568836136</v>
      </c>
      <c r="AX61">
        <v>0.0035994680924132686</v>
      </c>
      <c r="AY61">
        <v>0.01004235920133998</v>
      </c>
      <c r="AZ61">
        <v>0.012675950108880622</v>
      </c>
    </row>
    <row r="62" spans="6:52" ht="12.75">
      <c r="F62">
        <f t="shared" si="24"/>
        <v>101600</v>
      </c>
      <c r="G62">
        <f t="shared" si="25"/>
        <v>508000</v>
      </c>
      <c r="H62">
        <f t="shared" si="26"/>
        <v>1016000</v>
      </c>
      <c r="I62">
        <f t="shared" si="27"/>
        <v>5080000</v>
      </c>
      <c r="J62">
        <f t="shared" si="28"/>
        <v>10160000</v>
      </c>
      <c r="K62">
        <f t="shared" si="29"/>
        <v>30480000</v>
      </c>
      <c r="N62">
        <f t="shared" si="30"/>
        <v>0.011360662148506142</v>
      </c>
      <c r="O62">
        <f t="shared" si="31"/>
        <v>0.0568033107425307</v>
      </c>
      <c r="P62">
        <f t="shared" si="32"/>
        <v>0.1136066214850614</v>
      </c>
      <c r="Q62">
        <f t="shared" si="33"/>
        <v>0.5680331074253071</v>
      </c>
      <c r="R62">
        <f t="shared" si="34"/>
        <v>1.1360662148506142</v>
      </c>
      <c r="S62">
        <f t="shared" si="35"/>
        <v>3.408198644551842</v>
      </c>
      <c r="V62" s="9">
        <f t="shared" si="36"/>
        <v>7.010743261466228</v>
      </c>
      <c r="W62" s="7">
        <f t="shared" si="37"/>
        <v>10.026936360462818</v>
      </c>
      <c r="X62" s="8">
        <f t="shared" si="38"/>
        <v>0.016373565103443885</v>
      </c>
      <c r="Y62" s="9">
        <f t="shared" si="39"/>
        <v>4.416015367672169</v>
      </c>
      <c r="Z62" s="7">
        <f t="shared" si="40"/>
        <v>2.1456821917087896</v>
      </c>
      <c r="AA62" s="8">
        <f t="shared" si="41"/>
        <v>0.011160981484465083</v>
      </c>
      <c r="AB62">
        <f t="shared" si="42"/>
        <v>4.329067389604454</v>
      </c>
      <c r="AC62">
        <f t="shared" si="43"/>
        <v>1.0751917006370733</v>
      </c>
      <c r="AD62">
        <f t="shared" si="44"/>
        <v>0.01036636619861052</v>
      </c>
      <c r="AE62" s="9">
        <f t="shared" si="45"/>
        <v>4.301163511348705</v>
      </c>
      <c r="AF62" s="7">
        <f t="shared" si="46"/>
        <v>0.21518921422740156</v>
      </c>
      <c r="AG62" s="8">
        <f t="shared" si="47"/>
        <v>0.010080360274379368</v>
      </c>
      <c r="AH62">
        <f t="shared" si="48"/>
        <v>4.300290884214948</v>
      </c>
      <c r="AI62">
        <f t="shared" si="49"/>
        <v>0.10759696622723015</v>
      </c>
      <c r="AJ62">
        <f t="shared" si="50"/>
        <v>0.010071139849027586</v>
      </c>
      <c r="AK62" s="9">
        <f t="shared" si="51"/>
        <v>4.3000323206783015</v>
      </c>
      <c r="AL62" s="7">
        <f t="shared" si="52"/>
        <v>0.035865888414566276</v>
      </c>
      <c r="AM62" s="8">
        <f t="shared" si="53"/>
        <v>0.010068404460780426</v>
      </c>
      <c r="AP62">
        <v>0.016126074260363516</v>
      </c>
      <c r="AQ62">
        <v>0.060074563942522835</v>
      </c>
      <c r="AR62">
        <v>0.18851448884746058</v>
      </c>
      <c r="AS62">
        <v>0.4696920450174616</v>
      </c>
      <c r="AT62">
        <v>0.5680331074253071</v>
      </c>
      <c r="AV62">
        <v>0.00028617458424680864</v>
      </c>
      <c r="AW62">
        <v>0.001066087944436407</v>
      </c>
      <c r="AX62">
        <v>0.0033453929703784937</v>
      </c>
      <c r="AY62">
        <v>0.008335192033518233</v>
      </c>
      <c r="AZ62">
        <v>0.010080360274379368</v>
      </c>
    </row>
    <row r="63" spans="6:52" ht="12.75">
      <c r="F63">
        <f t="shared" si="24"/>
        <v>101800</v>
      </c>
      <c r="G63">
        <f t="shared" si="25"/>
        <v>509000</v>
      </c>
      <c r="H63">
        <f t="shared" si="26"/>
        <v>1018000</v>
      </c>
      <c r="I63">
        <f t="shared" si="27"/>
        <v>5090000</v>
      </c>
      <c r="J63">
        <f t="shared" si="28"/>
        <v>10180000</v>
      </c>
      <c r="K63">
        <f t="shared" si="29"/>
        <v>30540000</v>
      </c>
      <c r="N63">
        <f t="shared" si="30"/>
        <v>0.009234382519999779</v>
      </c>
      <c r="O63">
        <f t="shared" si="31"/>
        <v>0.046171912599998886</v>
      </c>
      <c r="P63">
        <f t="shared" si="32"/>
        <v>0.09234382519999777</v>
      </c>
      <c r="Q63">
        <f t="shared" si="33"/>
        <v>0.4617191259999889</v>
      </c>
      <c r="R63">
        <f t="shared" si="34"/>
        <v>0.9234382519999778</v>
      </c>
      <c r="S63">
        <f t="shared" si="35"/>
        <v>2.7703147559999333</v>
      </c>
      <c r="V63" s="9">
        <f t="shared" si="36"/>
        <v>7.00082455677523</v>
      </c>
      <c r="W63" s="7">
        <f t="shared" si="37"/>
        <v>10.00991328999278</v>
      </c>
      <c r="X63" s="8">
        <f t="shared" si="38"/>
        <v>0.01328393887626717</v>
      </c>
      <c r="Y63" s="9">
        <f t="shared" si="39"/>
        <v>4.4155612817069025</v>
      </c>
      <c r="Z63" s="7">
        <f t="shared" si="40"/>
        <v>2.1414912099060763</v>
      </c>
      <c r="AA63" s="8">
        <f t="shared" si="41"/>
        <v>0.009051156810387389</v>
      </c>
      <c r="AB63">
        <f t="shared" si="42"/>
        <v>4.328953371092678</v>
      </c>
      <c r="AC63">
        <f t="shared" si="43"/>
        <v>1.0730824161223391</v>
      </c>
      <c r="AD63">
        <f t="shared" si="44"/>
        <v>0.008408705468412587</v>
      </c>
      <c r="AE63" s="9">
        <f t="shared" si="45"/>
        <v>4.301158944218791</v>
      </c>
      <c r="AF63" s="7">
        <f t="shared" si="46"/>
        <v>0.2147664702792359</v>
      </c>
      <c r="AG63" s="8">
        <f t="shared" si="47"/>
        <v>0.008177567222297528</v>
      </c>
      <c r="AH63">
        <f t="shared" si="48"/>
        <v>4.300289742382498</v>
      </c>
      <c r="AI63">
        <f t="shared" si="49"/>
        <v>0.10738558037638099</v>
      </c>
      <c r="AJ63">
        <f t="shared" si="50"/>
        <v>0.00817011654601175</v>
      </c>
      <c r="AK63" s="9">
        <f t="shared" si="51"/>
        <v>4.300032193806384</v>
      </c>
      <c r="AL63" s="7">
        <f t="shared" si="52"/>
        <v>0.0357954250936736</v>
      </c>
      <c r="AM63" s="8">
        <f t="shared" si="53"/>
        <v>0.008167906193251239</v>
      </c>
      <c r="AP63">
        <v>0.01599095937723358</v>
      </c>
      <c r="AQ63">
        <v>0.058545813954681974</v>
      </c>
      <c r="AR63">
        <v>0.1749179277974072</v>
      </c>
      <c r="AS63">
        <v>0.3944558019955134</v>
      </c>
      <c r="AT63">
        <v>0.4617191259999889</v>
      </c>
      <c r="AV63">
        <v>0.00028321795198139524</v>
      </c>
      <c r="AW63">
        <v>0.00103691249125025</v>
      </c>
      <c r="AX63">
        <v>0.0030979940669564497</v>
      </c>
      <c r="AY63">
        <v>0.006986257781843917</v>
      </c>
      <c r="AZ63">
        <v>0.00817756722229753</v>
      </c>
    </row>
    <row r="64" spans="6:52" ht="12.75">
      <c r="F64">
        <f t="shared" si="24"/>
        <v>102000</v>
      </c>
      <c r="G64">
        <f t="shared" si="25"/>
        <v>510000</v>
      </c>
      <c r="H64">
        <f t="shared" si="26"/>
        <v>1020000</v>
      </c>
      <c r="I64">
        <f t="shared" si="27"/>
        <v>5100000</v>
      </c>
      <c r="J64">
        <f t="shared" si="28"/>
        <v>10200000</v>
      </c>
      <c r="K64">
        <f t="shared" si="29"/>
        <v>30600000</v>
      </c>
      <c r="N64">
        <f t="shared" si="30"/>
        <v>0.007637006324294095</v>
      </c>
      <c r="O64">
        <f t="shared" si="31"/>
        <v>0.038185031621470474</v>
      </c>
      <c r="P64">
        <f t="shared" si="32"/>
        <v>0.07637006324294095</v>
      </c>
      <c r="Q64">
        <f t="shared" si="33"/>
        <v>0.3818503162147048</v>
      </c>
      <c r="R64">
        <f t="shared" si="34"/>
        <v>0.7637006324294096</v>
      </c>
      <c r="S64">
        <f t="shared" si="35"/>
        <v>2.2911018972882284</v>
      </c>
      <c r="V64" s="9">
        <f t="shared" si="36"/>
        <v>6.9909588803814</v>
      </c>
      <c r="W64" s="7">
        <f t="shared" si="37"/>
        <v>9.99294269688745</v>
      </c>
      <c r="X64" s="8">
        <f t="shared" si="38"/>
        <v>0.01096532887182885</v>
      </c>
      <c r="Y64" s="9">
        <f t="shared" si="39"/>
        <v>4.415109853915475</v>
      </c>
      <c r="Z64" s="7">
        <f t="shared" si="40"/>
        <v>2.137316520164356</v>
      </c>
      <c r="AA64" s="8">
        <f t="shared" si="41"/>
        <v>0.007468256658948613</v>
      </c>
      <c r="AB64">
        <f t="shared" si="42"/>
        <v>4.328840021972264</v>
      </c>
      <c r="AC64">
        <f t="shared" si="43"/>
        <v>1.070981385285817</v>
      </c>
      <c r="AD64">
        <f t="shared" si="44"/>
        <v>0.006939764738674116</v>
      </c>
      <c r="AE64" s="9">
        <f t="shared" si="45"/>
        <v>4.301154403926962</v>
      </c>
      <c r="AF64" s="7">
        <f t="shared" si="46"/>
        <v>0.21434538400593245</v>
      </c>
      <c r="AG64" s="8">
        <f t="shared" si="47"/>
        <v>0.006749707512482397</v>
      </c>
      <c r="AH64">
        <f t="shared" si="48"/>
        <v>4.3002886072600575</v>
      </c>
      <c r="AI64">
        <f t="shared" si="49"/>
        <v>0.10717502347158371</v>
      </c>
      <c r="AJ64">
        <f t="shared" si="50"/>
        <v>0.006743581801253569</v>
      </c>
      <c r="AK64" s="9">
        <f t="shared" si="51"/>
        <v>4.300032067680039</v>
      </c>
      <c r="AL64" s="7">
        <f t="shared" si="52"/>
        <v>0.035725238098860294</v>
      </c>
      <c r="AM64" s="8">
        <f t="shared" si="53"/>
        <v>0.006741764527713984</v>
      </c>
      <c r="AP64">
        <v>0.015846115861175257</v>
      </c>
      <c r="AQ64">
        <v>0.05693803955270164</v>
      </c>
      <c r="AR64">
        <v>0.16189214538138066</v>
      </c>
      <c r="AS64">
        <v>0.33457436052113215</v>
      </c>
      <c r="AT64">
        <v>0.3818503162147048</v>
      </c>
      <c r="AV64">
        <v>0.00028010097865599796</v>
      </c>
      <c r="AW64">
        <v>0.0010064548777243894</v>
      </c>
      <c r="AX64">
        <v>0.0028616569988073183</v>
      </c>
      <c r="AY64">
        <v>0.005914042698929458</v>
      </c>
      <c r="AZ64">
        <v>0.006749707512482397</v>
      </c>
    </row>
    <row r="65" spans="6:52" ht="12.75">
      <c r="F65">
        <f t="shared" si="24"/>
        <v>102200</v>
      </c>
      <c r="G65">
        <f t="shared" si="25"/>
        <v>511000</v>
      </c>
      <c r="H65">
        <f t="shared" si="26"/>
        <v>1022000</v>
      </c>
      <c r="I65">
        <f t="shared" si="27"/>
        <v>5110000</v>
      </c>
      <c r="J65">
        <f t="shared" si="28"/>
        <v>10220000</v>
      </c>
      <c r="K65">
        <f t="shared" si="29"/>
        <v>30660000</v>
      </c>
      <c r="N65">
        <f t="shared" si="30"/>
        <v>0.006411302452175007</v>
      </c>
      <c r="O65">
        <f t="shared" si="31"/>
        <v>0.03205651226087503</v>
      </c>
      <c r="P65">
        <f t="shared" si="32"/>
        <v>0.06411302452175006</v>
      </c>
      <c r="Q65">
        <f t="shared" si="33"/>
        <v>0.32056512260875036</v>
      </c>
      <c r="R65">
        <f t="shared" si="34"/>
        <v>0.6411302452175007</v>
      </c>
      <c r="S65">
        <f t="shared" si="35"/>
        <v>1.9233907356525022</v>
      </c>
      <c r="V65" s="9">
        <f t="shared" si="36"/>
        <v>6.981145864713257</v>
      </c>
      <c r="W65" s="7">
        <f t="shared" si="37"/>
        <v>9.976024371848668</v>
      </c>
      <c r="X65" s="8">
        <f t="shared" si="38"/>
        <v>0.009188071930280406</v>
      </c>
      <c r="Y65" s="9">
        <f t="shared" si="39"/>
        <v>4.414661063610683</v>
      </c>
      <c r="Z65" s="7">
        <f t="shared" si="40"/>
        <v>2.1331580279474944</v>
      </c>
      <c r="AA65" s="8">
        <f t="shared" si="41"/>
        <v>0.006255248473893675</v>
      </c>
      <c r="AB65">
        <f t="shared" si="42"/>
        <v>4.328727337014796</v>
      </c>
      <c r="AC65">
        <f t="shared" si="43"/>
        <v>1.0688885598119884</v>
      </c>
      <c r="AD65">
        <f t="shared" si="44"/>
        <v>0.0058139341834602745</v>
      </c>
      <c r="AE65" s="9">
        <f t="shared" si="45"/>
        <v>4.301149890263348</v>
      </c>
      <c r="AF65" s="7">
        <f t="shared" si="46"/>
        <v>0.21392594567667295</v>
      </c>
      <c r="AG65" s="8">
        <f t="shared" si="47"/>
        <v>0.005655295359194064</v>
      </c>
      <c r="AH65">
        <f t="shared" si="48"/>
        <v>4.300287478795154</v>
      </c>
      <c r="AI65">
        <f t="shared" si="49"/>
        <v>0.10696529064636845</v>
      </c>
      <c r="AJ65">
        <f t="shared" si="50"/>
        <v>0.005650182896362726</v>
      </c>
      <c r="AK65" s="9">
        <f t="shared" si="51"/>
        <v>4.300031942293437</v>
      </c>
      <c r="AL65" s="7">
        <f t="shared" si="52"/>
        <v>0.03565532580786495</v>
      </c>
      <c r="AM65" s="8">
        <f t="shared" si="53"/>
        <v>0.005648666223742531</v>
      </c>
      <c r="AP65">
        <v>0.01569212914177517</v>
      </c>
      <c r="AQ65">
        <v>0.05527024757344733</v>
      </c>
      <c r="AR65">
        <v>0.14959775292437333</v>
      </c>
      <c r="AS65">
        <v>0.2865114832541904</v>
      </c>
      <c r="AT65">
        <v>0.32056512260875036</v>
      </c>
      <c r="AV65">
        <v>0.0002768349357196497</v>
      </c>
      <c r="AW65">
        <v>0.0009750579603293734</v>
      </c>
      <c r="AX65">
        <v>0.0026391501077041224</v>
      </c>
      <c r="AY65">
        <v>0.005054533220636153</v>
      </c>
      <c r="AZ65">
        <v>0.005655295359194064</v>
      </c>
    </row>
    <row r="66" spans="6:52" ht="12.75">
      <c r="F66">
        <f t="shared" si="24"/>
        <v>102400</v>
      </c>
      <c r="G66">
        <f t="shared" si="25"/>
        <v>512000</v>
      </c>
      <c r="H66">
        <f t="shared" si="26"/>
        <v>1024000</v>
      </c>
      <c r="I66">
        <f t="shared" si="27"/>
        <v>5120000</v>
      </c>
      <c r="J66">
        <f t="shared" si="28"/>
        <v>10240000</v>
      </c>
      <c r="K66">
        <f t="shared" si="29"/>
        <v>30720000</v>
      </c>
      <c r="N66">
        <f t="shared" si="30"/>
        <v>0.005452836544050742</v>
      </c>
      <c r="O66">
        <f t="shared" si="31"/>
        <v>0.027264182720253705</v>
      </c>
      <c r="P66">
        <f t="shared" si="32"/>
        <v>0.05452836544050741</v>
      </c>
      <c r="Q66">
        <f t="shared" si="33"/>
        <v>0.27264182720253705</v>
      </c>
      <c r="R66">
        <f t="shared" si="34"/>
        <v>0.5452836544050741</v>
      </c>
      <c r="S66">
        <f t="shared" si="35"/>
        <v>1.6358509632152225</v>
      </c>
      <c r="V66" s="9">
        <f t="shared" si="36"/>
        <v>6.971385145287385</v>
      </c>
      <c r="W66" s="7">
        <f t="shared" si="37"/>
        <v>9.959158106385088</v>
      </c>
      <c r="X66" s="8">
        <f t="shared" si="38"/>
        <v>0.0077997435323404855</v>
      </c>
      <c r="Y66" s="9">
        <f t="shared" si="39"/>
        <v>4.414214890305985</v>
      </c>
      <c r="Z66" s="7">
        <f t="shared" si="40"/>
        <v>2.1290156394471564</v>
      </c>
      <c r="AA66" s="8">
        <f t="shared" si="41"/>
        <v>0.005307931934948547</v>
      </c>
      <c r="AB66">
        <f t="shared" si="42"/>
        <v>4.3286153110428</v>
      </c>
      <c r="AC66">
        <f t="shared" si="43"/>
        <v>1.0668038917614338</v>
      </c>
      <c r="AD66">
        <f t="shared" si="44"/>
        <v>0.004934583426497433</v>
      </c>
      <c r="AE66" s="9">
        <f t="shared" si="45"/>
        <v>4.301145403020133</v>
      </c>
      <c r="AF66" s="7">
        <f t="shared" si="46"/>
        <v>0.21350814563665008</v>
      </c>
      <c r="AG66" s="8">
        <f t="shared" si="47"/>
        <v>0.004800432907263958</v>
      </c>
      <c r="AH66">
        <f t="shared" si="48"/>
        <v>4.3002863569358265</v>
      </c>
      <c r="AI66">
        <f t="shared" si="49"/>
        <v>0.10675637707228328</v>
      </c>
      <c r="AJ66">
        <f t="shared" si="50"/>
        <v>0.004796110139736686</v>
      </c>
      <c r="AK66" s="9">
        <f t="shared" si="51"/>
        <v>4.300031817640803</v>
      </c>
      <c r="AL66" s="7">
        <f t="shared" si="52"/>
        <v>0.03558568661110006</v>
      </c>
      <c r="AM66" s="8">
        <f t="shared" si="53"/>
        <v>0.0047948277457416505</v>
      </c>
      <c r="AP66">
        <v>0.015529603517648025</v>
      </c>
      <c r="AQ66">
        <v>0.0535603033036347</v>
      </c>
      <c r="AR66">
        <v>0.13812357034175035</v>
      </c>
      <c r="AS66">
        <v>0.24756691719409418</v>
      </c>
      <c r="AT66">
        <v>0.27264182720253705</v>
      </c>
      <c r="AV66">
        <v>0.00027343133857263844</v>
      </c>
      <c r="AW66">
        <v>0.0009430418110820739</v>
      </c>
      <c r="AX66">
        <v>0.002431956017683102</v>
      </c>
      <c r="AY66">
        <v>0.004358936368063491</v>
      </c>
      <c r="AZ66">
        <v>0.004800432907263957</v>
      </c>
    </row>
    <row r="67" spans="6:52" ht="12.75">
      <c r="F67">
        <f t="shared" si="24"/>
        <v>102600</v>
      </c>
      <c r="G67">
        <f t="shared" si="25"/>
        <v>513000</v>
      </c>
      <c r="H67">
        <f t="shared" si="26"/>
        <v>1026000</v>
      </c>
      <c r="I67">
        <f t="shared" si="27"/>
        <v>5130000</v>
      </c>
      <c r="J67">
        <f t="shared" si="28"/>
        <v>10260000</v>
      </c>
      <c r="K67">
        <f t="shared" si="29"/>
        <v>30780000</v>
      </c>
      <c r="N67">
        <f t="shared" si="30"/>
        <v>0.004690642788242986</v>
      </c>
      <c r="O67">
        <f t="shared" si="31"/>
        <v>0.02345321394121493</v>
      </c>
      <c r="P67">
        <f t="shared" si="32"/>
        <v>0.04690642788242986</v>
      </c>
      <c r="Q67">
        <f t="shared" si="33"/>
        <v>0.2345321394121493</v>
      </c>
      <c r="R67">
        <f t="shared" si="34"/>
        <v>0.4690642788242986</v>
      </c>
      <c r="S67">
        <f t="shared" si="35"/>
        <v>1.4071928364728958</v>
      </c>
      <c r="V67" s="9">
        <f t="shared" si="36"/>
        <v>6.96167636067839</v>
      </c>
      <c r="W67" s="7">
        <f t="shared" si="37"/>
        <v>9.942343692812361</v>
      </c>
      <c r="X67" s="8">
        <f t="shared" si="38"/>
        <v>0.006696841855369673</v>
      </c>
      <c r="Y67" s="9">
        <f t="shared" si="39"/>
        <v>4.413771313713174</v>
      </c>
      <c r="Z67" s="7">
        <f t="shared" si="40"/>
        <v>2.124889261575838</v>
      </c>
      <c r="AA67" s="8">
        <f t="shared" si="41"/>
        <v>0.004555563776220244</v>
      </c>
      <c r="AB67">
        <f t="shared" si="42"/>
        <v>4.328503938929135</v>
      </c>
      <c r="AC67">
        <f t="shared" si="43"/>
        <v>1.0647273335671827</v>
      </c>
      <c r="AD67">
        <f t="shared" si="44"/>
        <v>0.004236102516775824</v>
      </c>
      <c r="AE67" s="9">
        <f t="shared" si="45"/>
        <v>4.301140941991517</v>
      </c>
      <c r="AF67" s="7">
        <f t="shared" si="46"/>
        <v>0.21309197430632698</v>
      </c>
      <c r="AG67" s="8">
        <f t="shared" si="47"/>
        <v>0.0041213628553623365</v>
      </c>
      <c r="AH67">
        <f t="shared" si="48"/>
        <v>4.300285241630621</v>
      </c>
      <c r="AI67">
        <f t="shared" si="49"/>
        <v>0.10654827795852366</v>
      </c>
      <c r="AJ67">
        <f t="shared" si="50"/>
        <v>0.00411766600204632</v>
      </c>
      <c r="AK67" s="9">
        <f t="shared" si="51"/>
        <v>4.30003169371642</v>
      </c>
      <c r="AL67" s="7">
        <f t="shared" si="52"/>
        <v>0.03551631891152844</v>
      </c>
      <c r="AM67" s="8">
        <f t="shared" si="53"/>
        <v>0.004116569297260374</v>
      </c>
      <c r="AP67">
        <v>0.015359156850687417</v>
      </c>
      <c r="AQ67">
        <v>0.051824646382583724</v>
      </c>
      <c r="AR67">
        <v>0.12750446161295595</v>
      </c>
      <c r="AS67">
        <v>0.2157018127140763</v>
      </c>
      <c r="AT67">
        <v>0.2345321394121493</v>
      </c>
      <c r="AV67">
        <v>0.0002699018509478875</v>
      </c>
      <c r="AW67">
        <v>0.0009106989478236271</v>
      </c>
      <c r="AX67">
        <v>0.002240597614048746</v>
      </c>
      <c r="AY67">
        <v>0.0037904631790864306</v>
      </c>
      <c r="AZ67">
        <v>0.004121362855362336</v>
      </c>
    </row>
    <row r="68" spans="6:52" ht="12.75">
      <c r="F68">
        <f t="shared" si="24"/>
        <v>102800</v>
      </c>
      <c r="G68">
        <f t="shared" si="25"/>
        <v>514000</v>
      </c>
      <c r="H68">
        <f t="shared" si="26"/>
        <v>1028000</v>
      </c>
      <c r="I68">
        <f t="shared" si="27"/>
        <v>5140000</v>
      </c>
      <c r="J68">
        <f t="shared" si="28"/>
        <v>10280000</v>
      </c>
      <c r="K68">
        <f t="shared" si="29"/>
        <v>30840000</v>
      </c>
      <c r="N68">
        <f aca="true" t="shared" si="54" ref="N68:N104">const*kk*kabs*F68/((1-(F68/Run1)^2)^2+(F68/(Q*Run1))^2)</f>
        <v>0.004075416285901689</v>
      </c>
      <c r="O68">
        <f aca="true" t="shared" si="55" ref="O68:O104">const*kk*kabs*G68/((1-(G68/Run2)^2)^2+(G68/(Q*Run2))^2)</f>
        <v>0.02037708142950844</v>
      </c>
      <c r="P68">
        <f aca="true" t="shared" si="56" ref="P68:P104">const*kk*kabs*H68/((1-(H68/Run3)^2)^2+(H68/(Q*Run3))^2)</f>
        <v>0.04075416285901688</v>
      </c>
      <c r="Q68">
        <f aca="true" t="shared" si="57" ref="Q68:Q104">const*kk*kabs*I68/((1-(I68/Run4)^2)^2+(I68/(Q*Run4))^2)</f>
        <v>0.20377081429508442</v>
      </c>
      <c r="R68">
        <f aca="true" t="shared" si="58" ref="R68:R104">const*kk*kabs*J68/((1-(J68/Run5)^2)^2+(J68/(Q*Run5))^2)</f>
        <v>0.40754162859016885</v>
      </c>
      <c r="S68">
        <f aca="true" t="shared" si="59" ref="S68:S104">const*kk*kabs*K68/((1-(K68/Run6)^2)^2+(K68/(Q*Run6))^2)</f>
        <v>1.2226248857705067</v>
      </c>
      <c r="V68" s="9">
        <f aca="true" t="shared" si="60" ref="V68:V104">(eps0-epsoo)/(1+F68^2*tau^2)+epsoo</f>
        <v>6.952019152489171</v>
      </c>
      <c r="W68" s="7">
        <f aca="true" t="shared" si="61" ref="W68:W104">(eps0-epsoo)*F68*tau/(1+F68^2*tau^2)</f>
        <v>9.925580924253232</v>
      </c>
      <c r="X68" s="8">
        <f aca="true" t="shared" si="62" ref="X68:X99">const*(W68/V68)*SQRT(V68^2+W68^2)*F68/((1-(F68/Run1)^2)^2+(F68/(Q*Run1))^2)</f>
        <v>0.005807505372777323</v>
      </c>
      <c r="Y68" s="9">
        <f aca="true" t="shared" si="63" ref="Y68:Y104">(eps0-epsoo)/(1+G68^2*tau^2)+epsoo</f>
        <v>4.41333031374008</v>
      </c>
      <c r="Z68" s="7">
        <f aca="true" t="shared" si="64" ref="Z68:Z104">(eps0-epsoo)*G68*tau/(1+G68^2*tau^2)</f>
        <v>2.1207788019599745</v>
      </c>
      <c r="AA68" s="8">
        <f aca="true" t="shared" si="65" ref="AA68:AA99">const*(Z68/Y68)*SQRT(Y68^2+Z68^2)*G68/((1-(G68/Run2)^2)^2+(G68/(Q*Run2))^2)</f>
        <v>0.003949034969336555</v>
      </c>
      <c r="AB68">
        <f aca="true" t="shared" si="66" ref="AB68:AB104">(eps0-epsoo)/(1+H68^2*tau^2)+epsoo</f>
        <v>4.32839321559642</v>
      </c>
      <c r="AC68">
        <f aca="true" t="shared" si="67" ref="AC68:AC104">(eps0-epsoo)*H68*tau/(1+H68^2*tau^2)</f>
        <v>1.0626588380311066</v>
      </c>
      <c r="AD68">
        <f aca="true" t="shared" si="68" ref="AD68:AD99">const*(AC68/AB68)*SQRT(AB68^2+AC68^2)*H68/((1-(H68/Run3)^2)^2+(H68/(Q*Run3))^2)</f>
        <v>0.0036729419768163508</v>
      </c>
      <c r="AE68" s="9">
        <f aca="true" t="shared" si="69" ref="AE68:AE104">(eps0-epsoo)/(1+I68^2*tau^2)+epsoo</f>
        <v>4.301136506973706</v>
      </c>
      <c r="AF68" s="7">
        <f aca="true" t="shared" si="70" ref="AF68:AF104">(eps0-epsoo)*I68*tau/(1+I68^2*tau^2)</f>
        <v>0.21267742218070496</v>
      </c>
      <c r="AG68" s="8">
        <f aca="true" t="shared" si="71" ref="AG68:AG99">const*(AF68/AE68)*SQRT(AE68^2+AF68^2)*I68/((1-(I68/Run4)^2)^2+(I68/(Q*Run4))^2)</f>
        <v>0.0035738201835927674</v>
      </c>
      <c r="AH68">
        <f aca="true" t="shared" si="72" ref="AH68:AH104">(eps0-epsoo)/(1+J68^2*tau^2)+epsoo</f>
        <v>4.300284132828582</v>
      </c>
      <c r="AI68">
        <f aca="true" t="shared" si="73" ref="AI68:AI104">(eps0-epsoo)*J68*tau/(1+J68^2*tau^2)</f>
        <v>0.10634098855156629</v>
      </c>
      <c r="AJ68">
        <f aca="true" t="shared" si="74" ref="AJ68:AJ99">const*(AI68/AH68)*SQRT(AI68^2+AH68^2)*J68/((1-(J68/Run5)^2)^2+(J68/(Q*Run5))^2)</f>
        <v>0.0035706269019314075</v>
      </c>
      <c r="AK68" s="9">
        <f aca="true" t="shared" si="75" ref="AK68:AK104">(eps0-epsoo)/(1+K68^2*tau^2)+epsoo</f>
        <v>4.300031570514626</v>
      </c>
      <c r="AL68" s="7">
        <f aca="true" t="shared" si="76" ref="AL68:AL104">(eps0-epsoo)*K68*tau/(1+K68^2*tau^2)</f>
        <v>0.03544722112454116</v>
      </c>
      <c r="AM68" s="8">
        <f aca="true" t="shared" si="77" ref="AM68:AM99">const*(AL68/AK68)*SQRT(AK68^2+AL68^2)*K68/((1-(K68/Run6)^2)^2+(K68/(Q*Run6))^2)</f>
        <v>0.0035696795907070055</v>
      </c>
      <c r="AP68">
        <v>0.015181415423721461</v>
      </c>
      <c r="AQ68">
        <v>0.050078104931362326</v>
      </c>
      <c r="AR68">
        <v>0.11773701393680079</v>
      </c>
      <c r="AS68">
        <v>0.1893788243835985</v>
      </c>
      <c r="AT68">
        <v>0.20377081429508442</v>
      </c>
      <c r="AV68">
        <v>0.00026625819327704927</v>
      </c>
      <c r="AW68">
        <v>0.0008782913430409572</v>
      </c>
      <c r="AX68">
        <v>0.0020649223894936945</v>
      </c>
      <c r="AY68">
        <v>0.003321407274483768</v>
      </c>
      <c r="AZ68">
        <v>0.0035738201835927674</v>
      </c>
    </row>
    <row r="69" spans="6:52" ht="12.75">
      <c r="F69">
        <f t="shared" si="24"/>
        <v>103000</v>
      </c>
      <c r="G69">
        <f t="shared" si="25"/>
        <v>515000</v>
      </c>
      <c r="H69">
        <f t="shared" si="26"/>
        <v>1030000</v>
      </c>
      <c r="I69">
        <f t="shared" si="27"/>
        <v>5150000</v>
      </c>
      <c r="J69">
        <f t="shared" si="28"/>
        <v>10300000</v>
      </c>
      <c r="K69">
        <f t="shared" si="29"/>
        <v>30900000</v>
      </c>
      <c r="N69">
        <f t="shared" si="54"/>
        <v>0.0035721802803858646</v>
      </c>
      <c r="O69">
        <f t="shared" si="55"/>
        <v>0.01786090140192932</v>
      </c>
      <c r="P69">
        <f t="shared" si="56"/>
        <v>0.03572180280385864</v>
      </c>
      <c r="Q69">
        <f t="shared" si="57"/>
        <v>0.17860901401929322</v>
      </c>
      <c r="R69">
        <f t="shared" si="58"/>
        <v>0.35721802803858643</v>
      </c>
      <c r="S69">
        <f t="shared" si="59"/>
        <v>1.0716540841157594</v>
      </c>
      <c r="V69" s="9">
        <f t="shared" si="60"/>
        <v>6.942413165321522</v>
      </c>
      <c r="W69" s="7">
        <f t="shared" si="61"/>
        <v>9.908869594637528</v>
      </c>
      <c r="X69" s="8">
        <f t="shared" si="62"/>
        <v>0.005080788313901585</v>
      </c>
      <c r="Y69" s="9">
        <f t="shared" si="63"/>
        <v>4.412891870488304</v>
      </c>
      <c r="Z69" s="7">
        <f t="shared" si="64"/>
        <v>2.116684168933131</v>
      </c>
      <c r="AA69" s="8">
        <f t="shared" si="65"/>
        <v>0.0034535354836810073</v>
      </c>
      <c r="AB69">
        <f t="shared" si="66"/>
        <v>4.32828313601645</v>
      </c>
      <c r="AC69">
        <f t="shared" si="67"/>
        <v>1.060598358320352</v>
      </c>
      <c r="AD69">
        <f t="shared" si="68"/>
        <v>0.0032128122513719252</v>
      </c>
      <c r="AE69" s="9">
        <f t="shared" si="69"/>
        <v>4.301132097764881</v>
      </c>
      <c r="AF69" s="7">
        <f t="shared" si="70"/>
        <v>0.21226447982859994</v>
      </c>
      <c r="AG69" s="8">
        <f t="shared" si="71"/>
        <v>0.0031264247043891135</v>
      </c>
      <c r="AH69">
        <f t="shared" si="72"/>
        <v>4.3002830304792505</v>
      </c>
      <c r="AI69">
        <f t="shared" si="73"/>
        <v>0.10613450413480703</v>
      </c>
      <c r="AJ69">
        <f t="shared" si="74"/>
        <v>0.0031236419881190496</v>
      </c>
      <c r="AK69" s="9">
        <f t="shared" si="75"/>
        <v>4.3000314480298165</v>
      </c>
      <c r="AL69" s="7">
        <f t="shared" si="76"/>
        <v>0.035378391677836886</v>
      </c>
      <c r="AM69" s="8">
        <f t="shared" si="77"/>
        <v>0.003122816478131434</v>
      </c>
      <c r="AP69">
        <v>0.01499700902711347</v>
      </c>
      <c r="AQ69">
        <v>0.04833379770540579</v>
      </c>
      <c r="AR69">
        <v>0.10879226608842495</v>
      </c>
      <c r="AS69">
        <v>0.16743422896334695</v>
      </c>
      <c r="AT69">
        <v>0.17860901401929322</v>
      </c>
      <c r="AV69">
        <v>0.0002625120561342408</v>
      </c>
      <c r="AW69">
        <v>0.0008460490084044891</v>
      </c>
      <c r="AX69">
        <v>0.0019043318178139943</v>
      </c>
      <c r="AY69">
        <v>0.00293081798063566</v>
      </c>
      <c r="AZ69">
        <v>0.0031264247043891135</v>
      </c>
    </row>
    <row r="70" spans="6:52" ht="12.75">
      <c r="F70">
        <f aca="true" t="shared" si="78" ref="F70:F82">F69+200</f>
        <v>103200</v>
      </c>
      <c r="G70">
        <f aca="true" t="shared" si="79" ref="G70:G104">G69+1000</f>
        <v>516000</v>
      </c>
      <c r="H70">
        <f aca="true" t="shared" si="80" ref="H70:H104">H69+2000</f>
        <v>1032000</v>
      </c>
      <c r="I70">
        <f aca="true" t="shared" si="81" ref="I70:I104">I69+10000</f>
        <v>5160000</v>
      </c>
      <c r="J70">
        <f aca="true" t="shared" si="82" ref="J70:J104">J69+20000</f>
        <v>10320000</v>
      </c>
      <c r="K70">
        <f aca="true" t="shared" si="83" ref="K70:K104">K69+60000</f>
        <v>30960000</v>
      </c>
      <c r="N70">
        <f t="shared" si="54"/>
        <v>0.003155640292993126</v>
      </c>
      <c r="O70">
        <f t="shared" si="55"/>
        <v>0.01577820146496563</v>
      </c>
      <c r="P70">
        <f t="shared" si="56"/>
        <v>0.03155640292993126</v>
      </c>
      <c r="Q70">
        <f t="shared" si="57"/>
        <v>0.1577820146496563</v>
      </c>
      <c r="R70">
        <f t="shared" si="58"/>
        <v>0.3155640292993126</v>
      </c>
      <c r="S70">
        <f t="shared" si="59"/>
        <v>0.9466920878979379</v>
      </c>
      <c r="V70" s="9">
        <f t="shared" si="60"/>
        <v>6.932858046747055</v>
      </c>
      <c r="W70" s="7">
        <f t="shared" si="61"/>
        <v>9.892209498702101</v>
      </c>
      <c r="X70" s="8">
        <f t="shared" si="62"/>
        <v>0.0044798703518081125</v>
      </c>
      <c r="Y70" s="9">
        <f t="shared" si="63"/>
        <v>4.412455964250976</v>
      </c>
      <c r="Z70" s="7">
        <f t="shared" si="64"/>
        <v>2.112605271529271</v>
      </c>
      <c r="AA70" s="8">
        <f t="shared" si="65"/>
        <v>0.003043910687711043</v>
      </c>
      <c r="AB70">
        <f t="shared" si="66"/>
        <v>4.328173695209628</v>
      </c>
      <c r="AC70">
        <f t="shared" si="67"/>
        <v>1.0585458479638183</v>
      </c>
      <c r="AD70">
        <f t="shared" si="68"/>
        <v>0.0028323782317291315</v>
      </c>
      <c r="AE70" s="9">
        <f t="shared" si="69"/>
        <v>4.301127714165173</v>
      </c>
      <c r="AF70" s="7">
        <f t="shared" si="70"/>
        <v>0.21185313789192753</v>
      </c>
      <c r="AG70" s="8">
        <f t="shared" si="71"/>
        <v>0.002756497680289832</v>
      </c>
      <c r="AH70">
        <f t="shared" si="72"/>
        <v>4.300281934532654</v>
      </c>
      <c r="AI70">
        <f t="shared" si="73"/>
        <v>0.10592882002820332</v>
      </c>
      <c r="AJ70">
        <f t="shared" si="74"/>
        <v>0.002754053696862137</v>
      </c>
      <c r="AK70" s="9">
        <f t="shared" si="75"/>
        <v>4.300031326256436</v>
      </c>
      <c r="AL70" s="7">
        <f t="shared" si="76"/>
        <v>0.03530982901130263</v>
      </c>
      <c r="AM70" s="8">
        <f t="shared" si="77"/>
        <v>0.0027533286774716103</v>
      </c>
      <c r="AP70">
        <v>0.014806566329985808</v>
      </c>
      <c r="AQ70">
        <v>0.046603110885702605</v>
      </c>
      <c r="AR70">
        <v>0.10062545783007347</v>
      </c>
      <c r="AS70">
        <v>0.14898119766747034</v>
      </c>
      <c r="AT70">
        <v>0.1577820146496563</v>
      </c>
      <c r="AV70">
        <v>0.0002586750196610722</v>
      </c>
      <c r="AW70">
        <v>0.0008141698997567522</v>
      </c>
      <c r="AX70">
        <v>0.0017579560110357868</v>
      </c>
      <c r="AY70">
        <v>0.002602744848258138</v>
      </c>
      <c r="AZ70">
        <v>0.002756497680289833</v>
      </c>
    </row>
    <row r="71" spans="6:52" ht="12.75">
      <c r="F71">
        <f t="shared" si="78"/>
        <v>103400</v>
      </c>
      <c r="G71">
        <f t="shared" si="79"/>
        <v>517000</v>
      </c>
      <c r="H71">
        <f t="shared" si="80"/>
        <v>1034000</v>
      </c>
      <c r="I71">
        <f t="shared" si="81"/>
        <v>5170000</v>
      </c>
      <c r="J71">
        <f t="shared" si="82"/>
        <v>10340000</v>
      </c>
      <c r="K71">
        <f t="shared" si="83"/>
        <v>31020000</v>
      </c>
      <c r="N71">
        <f t="shared" si="54"/>
        <v>0.002807178462581886</v>
      </c>
      <c r="O71">
        <f t="shared" si="55"/>
        <v>0.014035892312909429</v>
      </c>
      <c r="P71">
        <f t="shared" si="56"/>
        <v>0.028071784625818857</v>
      </c>
      <c r="Q71">
        <f t="shared" si="57"/>
        <v>0.14035892312909432</v>
      </c>
      <c r="R71">
        <f t="shared" si="58"/>
        <v>0.28071784625818863</v>
      </c>
      <c r="S71">
        <f t="shared" si="59"/>
        <v>0.8421535387745658</v>
      </c>
      <c r="V71" s="9">
        <f t="shared" si="60"/>
        <v>6.923353447278428</v>
      </c>
      <c r="W71" s="7">
        <f t="shared" si="61"/>
        <v>9.875600431990648</v>
      </c>
      <c r="X71" s="8">
        <f t="shared" si="62"/>
        <v>0.003977666191702403</v>
      </c>
      <c r="Y71" s="9">
        <f t="shared" si="63"/>
        <v>4.412022575510561</v>
      </c>
      <c r="Z71" s="7">
        <f t="shared" si="64"/>
        <v>2.108542019476096</v>
      </c>
      <c r="AA71" s="8">
        <f t="shared" si="65"/>
        <v>0.0027016593767190686</v>
      </c>
      <c r="AB71">
        <f t="shared" si="66"/>
        <v>4.328064888244397</v>
      </c>
      <c r="AC71">
        <f t="shared" si="67"/>
        <v>1.0565012608486717</v>
      </c>
      <c r="AD71">
        <f t="shared" si="68"/>
        <v>0.0025144756606217886</v>
      </c>
      <c r="AE71" s="9">
        <f t="shared" si="69"/>
        <v>4.301123355976649</v>
      </c>
      <c r="AF71" s="7">
        <f t="shared" si="70"/>
        <v>0.21144338708499605</v>
      </c>
      <c r="AG71" s="8">
        <f t="shared" si="71"/>
        <v>0.0024473570718540408</v>
      </c>
      <c r="AH71">
        <f t="shared" si="72"/>
        <v>4.300280844939303</v>
      </c>
      <c r="AI71">
        <f t="shared" si="73"/>
        <v>0.10572393158792058</v>
      </c>
      <c r="AJ71">
        <f t="shared" si="74"/>
        <v>0.0024451955438290736</v>
      </c>
      <c r="AK71" s="9">
        <f t="shared" si="75"/>
        <v>4.300031205188986</v>
      </c>
      <c r="AL71" s="7">
        <f t="shared" si="76"/>
        <v>0.03524153157689584</v>
      </c>
      <c r="AM71" s="8">
        <f t="shared" si="77"/>
        <v>0.0024445543191807077</v>
      </c>
      <c r="AP71">
        <v>0.014610710581416102</v>
      </c>
      <c r="AQ71">
        <v>0.04489573477509955</v>
      </c>
      <c r="AR71">
        <v>0.09318315560735524</v>
      </c>
      <c r="AS71">
        <v>0.13333838978208906</v>
      </c>
      <c r="AT71">
        <v>0.14035892312909432</v>
      </c>
      <c r="AV71">
        <v>0.0002547584796825029</v>
      </c>
      <c r="AW71">
        <v>0.0007828208677325456</v>
      </c>
      <c r="AX71">
        <v>0.0016247805965537826</v>
      </c>
      <c r="AY71">
        <v>0.002324944106921433</v>
      </c>
      <c r="AZ71">
        <v>0.0024473570718540408</v>
      </c>
    </row>
    <row r="72" spans="6:52" ht="12.75">
      <c r="F72">
        <f t="shared" si="78"/>
        <v>103600</v>
      </c>
      <c r="G72">
        <f t="shared" si="79"/>
        <v>518000</v>
      </c>
      <c r="H72">
        <f t="shared" si="80"/>
        <v>1036000</v>
      </c>
      <c r="I72">
        <f t="shared" si="81"/>
        <v>5180000</v>
      </c>
      <c r="J72">
        <f t="shared" si="82"/>
        <v>10360000</v>
      </c>
      <c r="K72">
        <f t="shared" si="83"/>
        <v>31080000</v>
      </c>
      <c r="N72">
        <f t="shared" si="54"/>
        <v>0.0025128687020875835</v>
      </c>
      <c r="O72">
        <f t="shared" si="55"/>
        <v>0.012564343510437915</v>
      </c>
      <c r="P72">
        <f t="shared" si="56"/>
        <v>0.02512868702087583</v>
      </c>
      <c r="Q72">
        <f t="shared" si="57"/>
        <v>0.12564343510437917</v>
      </c>
      <c r="R72">
        <f t="shared" si="58"/>
        <v>0.25128687020875834</v>
      </c>
      <c r="S72">
        <f t="shared" si="59"/>
        <v>0.7538606106262751</v>
      </c>
      <c r="V72" s="9">
        <f t="shared" si="60"/>
        <v>6.913899020340901</v>
      </c>
      <c r="W72" s="7">
        <f t="shared" si="61"/>
        <v>9.859042190853469</v>
      </c>
      <c r="X72" s="8">
        <f t="shared" si="62"/>
        <v>0.0035539278616008455</v>
      </c>
      <c r="Y72" s="9">
        <f t="shared" si="63"/>
        <v>4.4115916849366705</v>
      </c>
      <c r="Z72" s="7">
        <f t="shared" si="64"/>
        <v>2.1044943231884705</v>
      </c>
      <c r="AA72" s="8">
        <f t="shared" si="65"/>
        <v>0.002412952711540167</v>
      </c>
      <c r="AB72">
        <f t="shared" si="66"/>
        <v>4.327956710236691</v>
      </c>
      <c r="AC72">
        <f t="shared" si="67"/>
        <v>1.054464551216904</v>
      </c>
      <c r="AD72">
        <f t="shared" si="68"/>
        <v>0.002246274054403153</v>
      </c>
      <c r="AE72" s="9">
        <f t="shared" si="69"/>
        <v>4.301119023003281</v>
      </c>
      <c r="AF72" s="7">
        <f t="shared" si="70"/>
        <v>0.21103521819380766</v>
      </c>
      <c r="AG72" s="8">
        <f t="shared" si="71"/>
        <v>0.0021865324368896323</v>
      </c>
      <c r="AH72">
        <f t="shared" si="72"/>
        <v>4.300279761650187</v>
      </c>
      <c r="AI72">
        <f t="shared" si="73"/>
        <v>0.10551983420598259</v>
      </c>
      <c r="AJ72">
        <f t="shared" si="74"/>
        <v>0.0021846087003787457</v>
      </c>
      <c r="AK72" s="9">
        <f t="shared" si="75"/>
        <v>4.300031084822021</v>
      </c>
      <c r="AL72" s="7">
        <f t="shared" si="76"/>
        <v>0.03517349783852793</v>
      </c>
      <c r="AM72" s="8">
        <f t="shared" si="77"/>
        <v>0.0021840380200418828</v>
      </c>
      <c r="AP72">
        <v>0.014410055676526872</v>
      </c>
      <c r="AQ72">
        <v>0.04321974576200008</v>
      </c>
      <c r="AR72">
        <v>0.08640824655594663</v>
      </c>
      <c r="AS72">
        <v>0.1199777229529718</v>
      </c>
      <c r="AT72">
        <v>0.12564343510437917</v>
      </c>
      <c r="AV72">
        <v>0.0002507735810306049</v>
      </c>
      <c r="AW72">
        <v>0.0007521393851117545</v>
      </c>
      <c r="AX72">
        <v>0.0015037350240573693</v>
      </c>
      <c r="AY72">
        <v>0.002087933863977006</v>
      </c>
      <c r="AZ72">
        <v>0.002186532436889632</v>
      </c>
    </row>
    <row r="73" spans="6:52" ht="12.75">
      <c r="F73">
        <f t="shared" si="78"/>
        <v>103800</v>
      </c>
      <c r="G73">
        <f t="shared" si="79"/>
        <v>519000</v>
      </c>
      <c r="H73">
        <f t="shared" si="80"/>
        <v>1038000</v>
      </c>
      <c r="I73">
        <f t="shared" si="81"/>
        <v>5190000</v>
      </c>
      <c r="J73">
        <f t="shared" si="82"/>
        <v>10380000</v>
      </c>
      <c r="K73">
        <f t="shared" si="83"/>
        <v>31140000</v>
      </c>
      <c r="N73">
        <f t="shared" si="54"/>
        <v>0.002262140050842147</v>
      </c>
      <c r="O73">
        <f t="shared" si="55"/>
        <v>0.011310700254210736</v>
      </c>
      <c r="P73">
        <f t="shared" si="56"/>
        <v>0.02262140050842147</v>
      </c>
      <c r="Q73">
        <f t="shared" si="57"/>
        <v>0.11310700254210734</v>
      </c>
      <c r="R73">
        <f t="shared" si="58"/>
        <v>0.2262140050842147</v>
      </c>
      <c r="S73">
        <f t="shared" si="59"/>
        <v>0.678642015252644</v>
      </c>
      <c r="V73" s="9">
        <f t="shared" si="60"/>
        <v>6.904494422244181</v>
      </c>
      <c r="W73" s="7">
        <f t="shared" si="61"/>
        <v>9.842534572447148</v>
      </c>
      <c r="X73" s="8">
        <f t="shared" si="62"/>
        <v>0.0031932943088701544</v>
      </c>
      <c r="Y73" s="9">
        <f t="shared" si="63"/>
        <v>4.411163273383922</v>
      </c>
      <c r="Z73" s="7">
        <f t="shared" si="64"/>
        <v>2.1004620937619096</v>
      </c>
      <c r="AA73" s="8">
        <f t="shared" si="65"/>
        <v>0.002167300964074581</v>
      </c>
      <c r="AB73">
        <f t="shared" si="66"/>
        <v>4.327849156349387</v>
      </c>
      <c r="AC73">
        <f t="shared" si="67"/>
        <v>1.0524356736619274</v>
      </c>
      <c r="AD73">
        <f t="shared" si="68"/>
        <v>0.002018040268992525</v>
      </c>
      <c r="AE73" s="9">
        <f t="shared" si="69"/>
        <v>4.30111471505093</v>
      </c>
      <c r="AF73" s="7">
        <f t="shared" si="70"/>
        <v>0.2106286220753684</v>
      </c>
      <c r="AG73" s="8">
        <f t="shared" si="71"/>
        <v>0.001964563443631618</v>
      </c>
      <c r="AH73">
        <f t="shared" si="72"/>
        <v>4.300278684616764</v>
      </c>
      <c r="AI73">
        <f t="shared" si="73"/>
        <v>0.10531652330992625</v>
      </c>
      <c r="AJ73">
        <f t="shared" si="74"/>
        <v>0.0019628416342773805</v>
      </c>
      <c r="AK73" s="9">
        <f t="shared" si="75"/>
        <v>4.300030965150149</v>
      </c>
      <c r="AL73" s="7">
        <f t="shared" si="76"/>
        <v>0.03510572627194911</v>
      </c>
      <c r="AM73" s="8">
        <f t="shared" si="77"/>
        <v>0.0019623308583984343</v>
      </c>
      <c r="AP73">
        <v>0.014205202612190462</v>
      </c>
      <c r="AQ73">
        <v>0.04158172002697314</v>
      </c>
      <c r="AR73">
        <v>0.08024329295526046</v>
      </c>
      <c r="AS73">
        <v>0.10848621767957174</v>
      </c>
      <c r="AT73">
        <v>0.11310700254210734</v>
      </c>
      <c r="AV73">
        <v>0.0002467311584081679</v>
      </c>
      <c r="AW73">
        <v>0.0007222358054966997</v>
      </c>
      <c r="AX73">
        <v>0.0013937513716521667</v>
      </c>
      <c r="AY73">
        <v>0.001884304707940657</v>
      </c>
      <c r="AZ73">
        <v>0.0019645634436316175</v>
      </c>
    </row>
    <row r="74" spans="6:52" ht="12.75">
      <c r="F74">
        <f t="shared" si="78"/>
        <v>104000</v>
      </c>
      <c r="G74">
        <f t="shared" si="79"/>
        <v>520000</v>
      </c>
      <c r="H74">
        <f t="shared" si="80"/>
        <v>1040000</v>
      </c>
      <c r="I74">
        <f t="shared" si="81"/>
        <v>5200000</v>
      </c>
      <c r="J74">
        <f t="shared" si="82"/>
        <v>10400000</v>
      </c>
      <c r="K74">
        <f t="shared" si="83"/>
        <v>31200000</v>
      </c>
      <c r="N74">
        <f t="shared" si="54"/>
        <v>0.0020468598155306567</v>
      </c>
      <c r="O74">
        <f t="shared" si="55"/>
        <v>0.010234299077653282</v>
      </c>
      <c r="P74">
        <f t="shared" si="56"/>
        <v>0.020468598155306564</v>
      </c>
      <c r="Q74">
        <f t="shared" si="57"/>
        <v>0.10234299077653283</v>
      </c>
      <c r="R74">
        <f t="shared" si="58"/>
        <v>0.20468598155306567</v>
      </c>
      <c r="S74">
        <f t="shared" si="59"/>
        <v>0.614057944659197</v>
      </c>
      <c r="V74" s="9">
        <f t="shared" si="60"/>
        <v>6.895139312154587</v>
      </c>
      <c r="W74" s="7">
        <f t="shared" si="61"/>
        <v>9.826077374734153</v>
      </c>
      <c r="X74" s="8">
        <f t="shared" si="62"/>
        <v>0.0028839541855935737</v>
      </c>
      <c r="Y74" s="9">
        <f t="shared" si="63"/>
        <v>4.410737321889817</v>
      </c>
      <c r="Z74" s="7">
        <f t="shared" si="64"/>
        <v>2.0964452429661495</v>
      </c>
      <c r="AA74" s="8">
        <f t="shared" si="65"/>
        <v>0.001956639534202961</v>
      </c>
      <c r="AB74">
        <f t="shared" si="66"/>
        <v>4.32774222179176</v>
      </c>
      <c r="AC74">
        <f t="shared" si="67"/>
        <v>1.0504145831252096</v>
      </c>
      <c r="AD74">
        <f t="shared" si="68"/>
        <v>0.001822290837704269</v>
      </c>
      <c r="AE74" s="9">
        <f t="shared" si="69"/>
        <v>4.30111043192732</v>
      </c>
      <c r="AF74" s="7">
        <f t="shared" si="70"/>
        <v>0.21022358965700474</v>
      </c>
      <c r="AG74" s="8">
        <f t="shared" si="71"/>
        <v>0.0017741761442543816</v>
      </c>
      <c r="AH74">
        <f t="shared" si="72"/>
        <v>4.300277613790961</v>
      </c>
      <c r="AI74">
        <f t="shared" si="73"/>
        <v>0.10511399436245994</v>
      </c>
      <c r="AJ74">
        <f t="shared" si="74"/>
        <v>0.00177262715544724</v>
      </c>
      <c r="AK74" s="9">
        <f t="shared" si="75"/>
        <v>4.300030846168026</v>
      </c>
      <c r="AL74" s="7">
        <f t="shared" si="76"/>
        <v>0.035038215364634515</v>
      </c>
      <c r="AM74" s="8">
        <f t="shared" si="77"/>
        <v>0.0017721676490060078</v>
      </c>
      <c r="AP74">
        <v>0.013996736347379345</v>
      </c>
      <c r="AQ74">
        <v>0.03998686720044601</v>
      </c>
      <c r="AR74">
        <v>0.07463267633064301</v>
      </c>
      <c r="AS74">
        <v>0.09853803448023249</v>
      </c>
      <c r="AT74">
        <v>0.10234299077653283</v>
      </c>
      <c r="AV74">
        <v>0.00024264168495096152</v>
      </c>
      <c r="AW74">
        <v>0.0006931959417270287</v>
      </c>
      <c r="AX74">
        <v>0.0012938014897063894</v>
      </c>
      <c r="AY74">
        <v>0.0017082149813099962</v>
      </c>
      <c r="AZ74">
        <v>0.0017741761442543814</v>
      </c>
    </row>
    <row r="75" spans="6:52" ht="12.75">
      <c r="F75">
        <f t="shared" si="78"/>
        <v>104200</v>
      </c>
      <c r="G75">
        <f t="shared" si="79"/>
        <v>521000</v>
      </c>
      <c r="H75">
        <f t="shared" si="80"/>
        <v>1042000</v>
      </c>
      <c r="I75">
        <f t="shared" si="81"/>
        <v>5210000</v>
      </c>
      <c r="J75">
        <f t="shared" si="82"/>
        <v>10420000</v>
      </c>
      <c r="K75">
        <f t="shared" si="83"/>
        <v>31260000</v>
      </c>
      <c r="N75">
        <f t="shared" si="54"/>
        <v>0.0018606937671334861</v>
      </c>
      <c r="O75">
        <f t="shared" si="55"/>
        <v>0.00930346883566743</v>
      </c>
      <c r="P75">
        <f t="shared" si="56"/>
        <v>0.01860693767133486</v>
      </c>
      <c r="Q75">
        <f t="shared" si="57"/>
        <v>0.0930346883566743</v>
      </c>
      <c r="R75">
        <f t="shared" si="58"/>
        <v>0.1860693767133486</v>
      </c>
      <c r="S75">
        <f t="shared" si="59"/>
        <v>0.5582081301400458</v>
      </c>
      <c r="V75" s="9">
        <f t="shared" si="60"/>
        <v>6.885833352067511</v>
      </c>
      <c r="W75" s="7">
        <f t="shared" si="61"/>
        <v>9.809670396482353</v>
      </c>
      <c r="X75" s="8">
        <f t="shared" si="62"/>
        <v>0.0026167131412114545</v>
      </c>
      <c r="Y75" s="9">
        <f t="shared" si="63"/>
        <v>4.410313811672654</v>
      </c>
      <c r="Z75" s="7">
        <f t="shared" si="64"/>
        <v>2.0924436832387867</v>
      </c>
      <c r="AA75" s="8">
        <f t="shared" si="65"/>
        <v>0.0017746915187530838</v>
      </c>
      <c r="AB75">
        <f t="shared" si="66"/>
        <v>4.3276359018189545</v>
      </c>
      <c r="AC75">
        <f t="shared" si="67"/>
        <v>1.048401234892949</v>
      </c>
      <c r="AD75">
        <f t="shared" si="68"/>
        <v>0.0016532007590522165</v>
      </c>
      <c r="AE75" s="9">
        <f t="shared" si="69"/>
        <v>4.30110617344202</v>
      </c>
      <c r="AF75" s="7">
        <f t="shared" si="70"/>
        <v>0.20982011193568967</v>
      </c>
      <c r="AG75" s="8">
        <f t="shared" si="71"/>
        <v>0.0016097084415243336</v>
      </c>
      <c r="AH75">
        <f t="shared" si="72"/>
        <v>4.300276549125165</v>
      </c>
      <c r="AI75">
        <f t="shared" si="73"/>
        <v>0.10491224286112616</v>
      </c>
      <c r="AJ75">
        <f t="shared" si="74"/>
        <v>0.0016083084207118455</v>
      </c>
      <c r="AK75" s="9">
        <f t="shared" si="75"/>
        <v>4.300030727870362</v>
      </c>
      <c r="AL75" s="7">
        <f t="shared" si="76"/>
        <v>0.03497096361567173</v>
      </c>
      <c r="AM75" s="8">
        <f t="shared" si="77"/>
        <v>0.0016078931074164022</v>
      </c>
      <c r="AP75">
        <v>0.013785223074231839</v>
      </c>
      <c r="AQ75">
        <v>0.03843917420051477</v>
      </c>
      <c r="AR75">
        <v>0.0695238775418482</v>
      </c>
      <c r="AS75">
        <v>0.08987386392329709</v>
      </c>
      <c r="AT75">
        <v>0.0930346883566743</v>
      </c>
      <c r="AV75">
        <v>0.00023851522848998823</v>
      </c>
      <c r="AW75">
        <v>0.0006650837906671403</v>
      </c>
      <c r="AX75">
        <v>0.0012029187665741072</v>
      </c>
      <c r="AY75">
        <v>0.001555019100779972</v>
      </c>
      <c r="AZ75">
        <v>0.0016097084415243339</v>
      </c>
    </row>
    <row r="76" spans="6:52" ht="12.75">
      <c r="F76">
        <f t="shared" si="78"/>
        <v>104400</v>
      </c>
      <c r="G76">
        <f t="shared" si="79"/>
        <v>522000</v>
      </c>
      <c r="H76">
        <f t="shared" si="80"/>
        <v>1044000</v>
      </c>
      <c r="I76">
        <f t="shared" si="81"/>
        <v>5220000</v>
      </c>
      <c r="J76">
        <f t="shared" si="82"/>
        <v>10440000</v>
      </c>
      <c r="K76">
        <f t="shared" si="83"/>
        <v>31320000</v>
      </c>
      <c r="N76">
        <f t="shared" si="54"/>
        <v>0.0016986524912477406</v>
      </c>
      <c r="O76">
        <f t="shared" si="55"/>
        <v>0.008493262456238703</v>
      </c>
      <c r="P76">
        <f t="shared" si="56"/>
        <v>0.016986524912477406</v>
      </c>
      <c r="Q76">
        <f t="shared" si="57"/>
        <v>0.08493262456238704</v>
      </c>
      <c r="R76">
        <f t="shared" si="58"/>
        <v>0.16986524912477408</v>
      </c>
      <c r="S76">
        <f t="shared" si="59"/>
        <v>0.5095957473743222</v>
      </c>
      <c r="V76" s="9">
        <f t="shared" si="60"/>
        <v>6.876576206780172</v>
      </c>
      <c r="W76" s="7">
        <f t="shared" si="61"/>
        <v>9.793313437264485</v>
      </c>
      <c r="X76" s="8">
        <f t="shared" si="62"/>
        <v>0.0023843327823134188</v>
      </c>
      <c r="Y76" s="9">
        <f t="shared" si="63"/>
        <v>4.409892724129463</v>
      </c>
      <c r="Z76" s="7">
        <f t="shared" si="64"/>
        <v>2.0884573276789893</v>
      </c>
      <c r="AA76" s="8">
        <f t="shared" si="65"/>
        <v>0.0016165159925647396</v>
      </c>
      <c r="AB76">
        <f t="shared" si="66"/>
        <v>4.327530191731459</v>
      </c>
      <c r="AC76">
        <f t="shared" si="67"/>
        <v>1.046395584592785</v>
      </c>
      <c r="AD76">
        <f t="shared" si="68"/>
        <v>0.0015061845073345852</v>
      </c>
      <c r="AE76" s="9">
        <f t="shared" si="69"/>
        <v>4.301101939406419</v>
      </c>
      <c r="AF76" s="7">
        <f t="shared" si="70"/>
        <v>0.20941817997737497</v>
      </c>
      <c r="AG76" s="8">
        <f t="shared" si="71"/>
        <v>0.0014667029091191604</v>
      </c>
      <c r="AH76">
        <f t="shared" si="72"/>
        <v>4.3002754905722185</v>
      </c>
      <c r="AI76">
        <f t="shared" si="73"/>
        <v>0.10471126433796771</v>
      </c>
      <c r="AJ76">
        <f t="shared" si="74"/>
        <v>0.0014654321351091255</v>
      </c>
      <c r="AK76" s="9">
        <f t="shared" si="75"/>
        <v>4.300030610251918</v>
      </c>
      <c r="AL76" s="7">
        <f t="shared" si="76"/>
        <v>0.03490396953564954</v>
      </c>
      <c r="AM76" s="8">
        <f t="shared" si="77"/>
        <v>0.0014650551643219346</v>
      </c>
      <c r="AP76">
        <v>0.013571207897842875</v>
      </c>
      <c r="AQ76">
        <v>0.036941551539635235</v>
      </c>
      <c r="AR76">
        <v>0.06486815849331798</v>
      </c>
      <c r="AS76">
        <v>0.08228562806987504</v>
      </c>
      <c r="AT76">
        <v>0.08493262456238704</v>
      </c>
      <c r="AV76">
        <v>0.00023436141537585436</v>
      </c>
      <c r="AW76">
        <v>0.0006379442692337731</v>
      </c>
      <c r="AX76">
        <v>0.0011202093101628544</v>
      </c>
      <c r="AY76">
        <v>0.0014209918825731276</v>
      </c>
      <c r="AZ76">
        <v>0.0014667029091191609</v>
      </c>
    </row>
    <row r="77" spans="6:52" ht="12.75">
      <c r="F77">
        <f t="shared" si="78"/>
        <v>104600</v>
      </c>
      <c r="G77">
        <f t="shared" si="79"/>
        <v>523000</v>
      </c>
      <c r="H77">
        <f t="shared" si="80"/>
        <v>1046000</v>
      </c>
      <c r="I77">
        <f t="shared" si="81"/>
        <v>5230000</v>
      </c>
      <c r="J77">
        <f t="shared" si="82"/>
        <v>10460000</v>
      </c>
      <c r="K77">
        <f t="shared" si="83"/>
        <v>31380000</v>
      </c>
      <c r="N77">
        <f t="shared" si="54"/>
        <v>0.0015567649319291007</v>
      </c>
      <c r="O77">
        <f t="shared" si="55"/>
        <v>0.007783824659645503</v>
      </c>
      <c r="P77">
        <f t="shared" si="56"/>
        <v>0.015567649319291006</v>
      </c>
      <c r="Q77">
        <f t="shared" si="57"/>
        <v>0.07783824659645504</v>
      </c>
      <c r="R77">
        <f t="shared" si="58"/>
        <v>0.15567649319291008</v>
      </c>
      <c r="S77">
        <f t="shared" si="59"/>
        <v>0.46702947957873014</v>
      </c>
      <c r="V77" s="9">
        <f t="shared" si="60"/>
        <v>6.867367543864667</v>
      </c>
      <c r="W77" s="7">
        <f t="shared" si="61"/>
        <v>9.777006297457524</v>
      </c>
      <c r="X77" s="8">
        <f t="shared" si="62"/>
        <v>0.0021810551769947937</v>
      </c>
      <c r="Y77" s="9">
        <f t="shared" si="63"/>
        <v>4.409474040833972</v>
      </c>
      <c r="Z77" s="7">
        <f t="shared" si="64"/>
        <v>2.084486090041278</v>
      </c>
      <c r="AA77" s="8">
        <f t="shared" si="65"/>
        <v>0.0014781831149351646</v>
      </c>
      <c r="AB77">
        <f t="shared" si="66"/>
        <v>4.32742508687458</v>
      </c>
      <c r="AC77">
        <f t="shared" si="67"/>
        <v>1.0443975881905474</v>
      </c>
      <c r="AD77">
        <f t="shared" si="68"/>
        <v>0.0013775946628947844</v>
      </c>
      <c r="AE77" s="9">
        <f t="shared" si="69"/>
        <v>4.30109772963371</v>
      </c>
      <c r="AF77" s="7">
        <f t="shared" si="70"/>
        <v>0.2090177849163325</v>
      </c>
      <c r="AG77" s="8">
        <f t="shared" si="71"/>
        <v>0.0013416139090629254</v>
      </c>
      <c r="AH77">
        <f t="shared" si="72"/>
        <v>4.300274438085415</v>
      </c>
      <c r="AI77">
        <f t="shared" si="73"/>
        <v>0.10451105435919804</v>
      </c>
      <c r="AJ77">
        <f t="shared" si="74"/>
        <v>0.0013404559431233155</v>
      </c>
      <c r="AK77" s="9">
        <f t="shared" si="75"/>
        <v>4.300030493307503</v>
      </c>
      <c r="AL77" s="7">
        <f t="shared" si="76"/>
        <v>0.034837231646547964</v>
      </c>
      <c r="AM77" s="8">
        <f t="shared" si="77"/>
        <v>0.0013401124380157884</v>
      </c>
      <c r="AP77">
        <v>0.013355212915741883</v>
      </c>
      <c r="AQ77">
        <v>0.03549597631863655</v>
      </c>
      <c r="AR77">
        <v>0.06062084191656544</v>
      </c>
      <c r="AS77">
        <v>0.0756050354627034</v>
      </c>
      <c r="AT77">
        <v>0.07783824659645504</v>
      </c>
      <c r="AV77">
        <v>0.00023018940160802836</v>
      </c>
      <c r="AW77">
        <v>0.0006118058618630271</v>
      </c>
      <c r="AX77">
        <v>0.001044856073339054</v>
      </c>
      <c r="AY77">
        <v>0.0013031224572391399</v>
      </c>
      <c r="AZ77">
        <v>0.0013416139090629252</v>
      </c>
    </row>
    <row r="78" spans="6:52" ht="12.75">
      <c r="F78">
        <f t="shared" si="78"/>
        <v>104800</v>
      </c>
      <c r="G78">
        <f t="shared" si="79"/>
        <v>524000</v>
      </c>
      <c r="H78">
        <f t="shared" si="80"/>
        <v>1048000</v>
      </c>
      <c r="I78">
        <f t="shared" si="81"/>
        <v>5240000</v>
      </c>
      <c r="J78">
        <f t="shared" si="82"/>
        <v>10480000</v>
      </c>
      <c r="K78">
        <f t="shared" si="83"/>
        <v>31440000</v>
      </c>
      <c r="N78">
        <f t="shared" si="54"/>
        <v>0.0014318402183919818</v>
      </c>
      <c r="O78">
        <f t="shared" si="55"/>
        <v>0.007159201091959908</v>
      </c>
      <c r="P78">
        <f t="shared" si="56"/>
        <v>0.014318402183919816</v>
      </c>
      <c r="Q78">
        <f t="shared" si="57"/>
        <v>0.07159201091959908</v>
      </c>
      <c r="R78">
        <f t="shared" si="58"/>
        <v>0.14318402183919815</v>
      </c>
      <c r="S78">
        <f t="shared" si="59"/>
        <v>0.4295520655175945</v>
      </c>
      <c r="V78" s="9">
        <f t="shared" si="60"/>
        <v>6.858207033641321</v>
      </c>
      <c r="W78" s="7">
        <f t="shared" si="61"/>
        <v>9.760748778241998</v>
      </c>
      <c r="X78" s="8">
        <f t="shared" si="62"/>
        <v>0.00200225609060457</v>
      </c>
      <c r="Y78" s="9">
        <f t="shared" si="63"/>
        <v>4.4090577435345955</v>
      </c>
      <c r="Z78" s="7">
        <f t="shared" si="64"/>
        <v>2.080529884729381</v>
      </c>
      <c r="AA78" s="8">
        <f t="shared" si="65"/>
        <v>0.0013565372191465532</v>
      </c>
      <c r="AB78">
        <f t="shared" si="66"/>
        <v>4.327320582637943</v>
      </c>
      <c r="AC78">
        <f t="shared" si="67"/>
        <v>1.0424072019870445</v>
      </c>
      <c r="AD78">
        <f t="shared" si="68"/>
        <v>0.0012645021433663486</v>
      </c>
      <c r="AE78" s="9">
        <f t="shared" si="69"/>
        <v>4.301093543938865</v>
      </c>
      <c r="AF78" s="7">
        <f t="shared" si="70"/>
        <v>0.20861891795450188</v>
      </c>
      <c r="AG78" s="8">
        <f t="shared" si="71"/>
        <v>0.0012315940069174344</v>
      </c>
      <c r="AH78">
        <f t="shared" si="72"/>
        <v>4.300273391618493</v>
      </c>
      <c r="AI78">
        <f t="shared" si="73"/>
        <v>0.1043116085248751</v>
      </c>
      <c r="AJ78">
        <f t="shared" si="74"/>
        <v>0.001230535043365183</v>
      </c>
      <c r="AK78" s="9">
        <f t="shared" si="75"/>
        <v>4.3000303770319785</v>
      </c>
      <c r="AL78" s="7">
        <f t="shared" si="76"/>
        <v>0.03477074848162958</v>
      </c>
      <c r="AM78" s="8">
        <f t="shared" si="77"/>
        <v>0.001230220908255377</v>
      </c>
      <c r="AP78">
        <v>0.013137735682047397</v>
      </c>
      <c r="AQ78">
        <v>0.03410362782655355</v>
      </c>
      <c r="AR78">
        <v>0.05674133045911704</v>
      </c>
      <c r="AS78">
        <v>0.06969494910090425</v>
      </c>
      <c r="AT78">
        <v>0.07159201091959908</v>
      </c>
      <c r="AV78">
        <v>0.00022600785091294814</v>
      </c>
      <c r="AW78">
        <v>0.0005866831103891727</v>
      </c>
      <c r="AX78">
        <v>0.0009761184473006499</v>
      </c>
      <c r="AY78">
        <v>0.0011989589414032062</v>
      </c>
      <c r="AZ78">
        <v>0.0012315940069174344</v>
      </c>
    </row>
    <row r="79" spans="6:52" ht="12.75">
      <c r="F79">
        <f t="shared" si="78"/>
        <v>105000</v>
      </c>
      <c r="G79">
        <f t="shared" si="79"/>
        <v>525000</v>
      </c>
      <c r="H79">
        <f t="shared" si="80"/>
        <v>1050000</v>
      </c>
      <c r="I79">
        <f t="shared" si="81"/>
        <v>5250000</v>
      </c>
      <c r="J79">
        <f t="shared" si="82"/>
        <v>10500000</v>
      </c>
      <c r="K79">
        <f t="shared" si="83"/>
        <v>31500000</v>
      </c>
      <c r="N79">
        <f t="shared" si="54"/>
        <v>0.0013212916717308574</v>
      </c>
      <c r="O79">
        <f t="shared" si="55"/>
        <v>0.006606458358654288</v>
      </c>
      <c r="P79">
        <f t="shared" si="56"/>
        <v>0.013212916717308575</v>
      </c>
      <c r="Q79">
        <f t="shared" si="57"/>
        <v>0.06606458358654288</v>
      </c>
      <c r="R79">
        <f t="shared" si="58"/>
        <v>0.13212916717308576</v>
      </c>
      <c r="S79">
        <f t="shared" si="59"/>
        <v>0.3963875015192572</v>
      </c>
      <c r="V79" s="9">
        <f t="shared" si="60"/>
        <v>6.849094349152306</v>
      </c>
      <c r="W79" s="7">
        <f t="shared" si="61"/>
        <v>9.744540681601242</v>
      </c>
      <c r="X79" s="8">
        <f t="shared" si="62"/>
        <v>0.001844188855288816</v>
      </c>
      <c r="Y79" s="9">
        <f t="shared" si="63"/>
        <v>4.408643814152457</v>
      </c>
      <c r="Z79" s="7">
        <f t="shared" si="64"/>
        <v>2.076588626790151</v>
      </c>
      <c r="AA79" s="8">
        <f t="shared" si="65"/>
        <v>0.0012490218408526673</v>
      </c>
      <c r="AB79">
        <f t="shared" si="66"/>
        <v>4.327216674454974</v>
      </c>
      <c r="AC79">
        <f t="shared" si="67"/>
        <v>1.0404243826148838</v>
      </c>
      <c r="AD79">
        <f t="shared" si="68"/>
        <v>0.0011645338837283422</v>
      </c>
      <c r="AE79" s="9">
        <f t="shared" si="69"/>
        <v>4.301089382138618</v>
      </c>
      <c r="AF79" s="7">
        <f t="shared" si="70"/>
        <v>0.20822157036084646</v>
      </c>
      <c r="AG79" s="8">
        <f t="shared" si="71"/>
        <v>0.0011343362155282902</v>
      </c>
      <c r="AH79">
        <f t="shared" si="72"/>
        <v>4.30027235112563</v>
      </c>
      <c r="AI79">
        <f t="shared" si="73"/>
        <v>0.10411292246857906</v>
      </c>
      <c r="AJ79">
        <f t="shared" si="74"/>
        <v>0.0011333645795347748</v>
      </c>
      <c r="AK79" s="9">
        <f t="shared" si="75"/>
        <v>4.300030261420251</v>
      </c>
      <c r="AL79" s="7">
        <f t="shared" si="76"/>
        <v>0.034704518585332085</v>
      </c>
      <c r="AM79" s="8">
        <f t="shared" si="77"/>
        <v>0.0011330763509003906</v>
      </c>
      <c r="AP79">
        <v>0.012919248036406402</v>
      </c>
      <c r="AQ79">
        <v>0.032765013089719214</v>
      </c>
      <c r="AR79">
        <v>0.053192964229068176</v>
      </c>
      <c r="AS79">
        <v>0.06444282245203285</v>
      </c>
      <c r="AT79">
        <v>0.06606458358654288</v>
      </c>
      <c r="AV79">
        <v>0.0002218249193365635</v>
      </c>
      <c r="AW79">
        <v>0.0005625789028283177</v>
      </c>
      <c r="AX79">
        <v>0.0009133290858829191</v>
      </c>
      <c r="AY79">
        <v>0.0011064903972707494</v>
      </c>
      <c r="AZ79">
        <v>0.0011343362155282902</v>
      </c>
    </row>
    <row r="80" spans="6:52" ht="12.75">
      <c r="F80">
        <f t="shared" si="78"/>
        <v>105200</v>
      </c>
      <c r="G80">
        <f t="shared" si="79"/>
        <v>526000</v>
      </c>
      <c r="H80">
        <f t="shared" si="80"/>
        <v>1052000</v>
      </c>
      <c r="I80">
        <f t="shared" si="81"/>
        <v>5260000</v>
      </c>
      <c r="J80">
        <f t="shared" si="82"/>
        <v>10520000</v>
      </c>
      <c r="K80">
        <f t="shared" si="83"/>
        <v>31560000</v>
      </c>
      <c r="N80">
        <f t="shared" si="54"/>
        <v>0.0012230052094090152</v>
      </c>
      <c r="O80">
        <f t="shared" si="55"/>
        <v>0.006115026047045075</v>
      </c>
      <c r="P80">
        <f t="shared" si="56"/>
        <v>0.01223005209409015</v>
      </c>
      <c r="Q80">
        <f t="shared" si="57"/>
        <v>0.06115026047045076</v>
      </c>
      <c r="R80">
        <f t="shared" si="58"/>
        <v>0.12230052094090152</v>
      </c>
      <c r="S80">
        <f t="shared" si="59"/>
        <v>0.3669015628227046</v>
      </c>
      <c r="V80" s="9">
        <f t="shared" si="60"/>
        <v>6.840029166135558</v>
      </c>
      <c r="W80" s="7">
        <f t="shared" si="61"/>
        <v>9.728381810320561</v>
      </c>
      <c r="X80" s="8">
        <f t="shared" si="62"/>
        <v>0.001703792929508579</v>
      </c>
      <c r="Y80" s="9">
        <f t="shared" si="63"/>
        <v>4.408232234779431</v>
      </c>
      <c r="Z80" s="7">
        <f t="shared" si="64"/>
        <v>2.072662231907557</v>
      </c>
      <c r="AA80" s="8">
        <f t="shared" si="65"/>
        <v>0.0011535489512864026</v>
      </c>
      <c r="AB80">
        <f t="shared" si="66"/>
        <v>4.327113357802408</v>
      </c>
      <c r="AC80">
        <f t="shared" si="67"/>
        <v>1.0384490870353331</v>
      </c>
      <c r="AD80">
        <f t="shared" si="68"/>
        <v>0.0010757515186796168</v>
      </c>
      <c r="AE80" s="9">
        <f t="shared" si="69"/>
        <v>4.301085244051439</v>
      </c>
      <c r="AF80" s="7">
        <f t="shared" si="70"/>
        <v>0.2078257334707162</v>
      </c>
      <c r="AG80" s="8">
        <f t="shared" si="71"/>
        <v>0.0010479560855569793</v>
      </c>
      <c r="AH80">
        <f t="shared" si="72"/>
        <v>4.300271316561441</v>
      </c>
      <c r="AI80">
        <f t="shared" si="73"/>
        <v>0.10391499185709369</v>
      </c>
      <c r="AJ80">
        <f t="shared" si="74"/>
        <v>0.0010470618408917308</v>
      </c>
      <c r="AK80" s="9">
        <f t="shared" si="75"/>
        <v>4.300030146467279</v>
      </c>
      <c r="AL80" s="7">
        <f t="shared" si="76"/>
        <v>0.034638540513162</v>
      </c>
      <c r="AM80" s="8">
        <f t="shared" si="77"/>
        <v>0.0010467965709988405</v>
      </c>
      <c r="AP80">
        <v>0.012700195274014376</v>
      </c>
      <c r="AQ80">
        <v>0.031480080856464185</v>
      </c>
      <c r="AR80">
        <v>0.04994278488544523</v>
      </c>
      <c r="AS80">
        <v>0.05975566745168096</v>
      </c>
      <c r="AT80">
        <v>0.06115026047045076</v>
      </c>
      <c r="AV80">
        <v>0.00021764824585819535</v>
      </c>
      <c r="AW80">
        <v>0.0005394865378095784</v>
      </c>
      <c r="AX80">
        <v>0.0008558891646202607</v>
      </c>
      <c r="AY80">
        <v>0.0010240563960110726</v>
      </c>
      <c r="AZ80">
        <v>0.001047956085556979</v>
      </c>
    </row>
    <row r="81" spans="6:52" ht="12.75">
      <c r="F81">
        <f t="shared" si="78"/>
        <v>105400</v>
      </c>
      <c r="G81">
        <f t="shared" si="79"/>
        <v>527000</v>
      </c>
      <c r="H81">
        <f t="shared" si="80"/>
        <v>1054000</v>
      </c>
      <c r="I81">
        <f t="shared" si="81"/>
        <v>5270000</v>
      </c>
      <c r="J81">
        <f t="shared" si="82"/>
        <v>10540000</v>
      </c>
      <c r="K81">
        <f t="shared" si="83"/>
        <v>31620000</v>
      </c>
      <c r="N81">
        <f t="shared" si="54"/>
        <v>0.0011352398574982067</v>
      </c>
      <c r="O81">
        <f t="shared" si="55"/>
        <v>0.005676199287491033</v>
      </c>
      <c r="P81">
        <f t="shared" si="56"/>
        <v>0.011352398574982067</v>
      </c>
      <c r="Q81">
        <f t="shared" si="57"/>
        <v>0.056761992874910336</v>
      </c>
      <c r="R81">
        <f t="shared" si="58"/>
        <v>0.11352398574982067</v>
      </c>
      <c r="S81">
        <f t="shared" si="59"/>
        <v>0.340571957249462</v>
      </c>
      <c r="V81" s="9">
        <f t="shared" si="60"/>
        <v>6.8310111629989745</v>
      </c>
      <c r="W81" s="7">
        <f t="shared" si="61"/>
        <v>9.712271967986364</v>
      </c>
      <c r="X81" s="8">
        <f t="shared" si="62"/>
        <v>0.0015785492231849792</v>
      </c>
      <c r="Y81" s="9">
        <f t="shared" si="63"/>
        <v>4.407822987676214</v>
      </c>
      <c r="Z81" s="7">
        <f t="shared" si="64"/>
        <v>2.0687506163967386</v>
      </c>
      <c r="AA81" s="8">
        <f t="shared" si="65"/>
        <v>0.0010684001440920624</v>
      </c>
      <c r="AB81">
        <f t="shared" si="66"/>
        <v>4.3270106281997975</v>
      </c>
      <c r="AC81">
        <f t="shared" si="67"/>
        <v>1.0364812725352133</v>
      </c>
      <c r="AD81">
        <f t="shared" si="68"/>
        <v>0.0009965597050876525</v>
      </c>
      <c r="AE81" s="9">
        <f t="shared" si="69"/>
        <v>4.301081129497525</v>
      </c>
      <c r="AF81" s="7">
        <f t="shared" si="70"/>
        <v>0.20743139868521793</v>
      </c>
      <c r="AG81" s="8">
        <f t="shared" si="71"/>
        <v>0.0009709026013823739</v>
      </c>
      <c r="AH81">
        <f t="shared" si="72"/>
        <v>4.300270287880968</v>
      </c>
      <c r="AI81">
        <f t="shared" si="73"/>
        <v>0.10371781239009126</v>
      </c>
      <c r="AJ81">
        <f t="shared" si="74"/>
        <v>0.000970077241167394</v>
      </c>
      <c r="AK81" s="9">
        <f t="shared" si="75"/>
        <v>4.300030032168066</v>
      </c>
      <c r="AL81" s="7">
        <f t="shared" si="76"/>
        <v>0.034572812831589764</v>
      </c>
      <c r="AM81" s="8">
        <f t="shared" si="77"/>
        <v>0.0009698324063261666</v>
      </c>
      <c r="AP81">
        <v>0.012480995630215428</v>
      </c>
      <c r="AQ81">
        <v>0.03024832338246942</v>
      </c>
      <c r="AR81">
        <v>0.04696125199272894</v>
      </c>
      <c r="AS81">
        <v>0.05555616630523693</v>
      </c>
      <c r="AT81">
        <v>0.056761992874910336</v>
      </c>
      <c r="AV81">
        <v>0.00021348494849225891</v>
      </c>
      <c r="AW81">
        <v>0.0005173915567801712</v>
      </c>
      <c r="AX81">
        <v>0.0008032628774044913</v>
      </c>
      <c r="AY81">
        <v>0.0009502771776786656</v>
      </c>
      <c r="AZ81">
        <v>0.0009709026013823739</v>
      </c>
    </row>
    <row r="82" spans="6:52" ht="12.75">
      <c r="F82">
        <f t="shared" si="78"/>
        <v>105600</v>
      </c>
      <c r="G82">
        <f t="shared" si="79"/>
        <v>528000</v>
      </c>
      <c r="H82">
        <f t="shared" si="80"/>
        <v>1056000</v>
      </c>
      <c r="I82">
        <f t="shared" si="81"/>
        <v>5280000</v>
      </c>
      <c r="J82">
        <f t="shared" si="82"/>
        <v>10560000</v>
      </c>
      <c r="K82">
        <f t="shared" si="83"/>
        <v>31680000</v>
      </c>
      <c r="N82">
        <f t="shared" si="54"/>
        <v>0.0010565517608819635</v>
      </c>
      <c r="O82">
        <f t="shared" si="55"/>
        <v>0.0052827588044098185</v>
      </c>
      <c r="P82">
        <f t="shared" si="56"/>
        <v>0.010565517608819637</v>
      </c>
      <c r="Q82">
        <f t="shared" si="57"/>
        <v>0.05282758804409818</v>
      </c>
      <c r="R82">
        <f t="shared" si="58"/>
        <v>0.10565517608819636</v>
      </c>
      <c r="S82">
        <f t="shared" si="59"/>
        <v>0.3169655282645891</v>
      </c>
      <c r="V82" s="9">
        <f t="shared" si="60"/>
        <v>6.822040020794875</v>
      </c>
      <c r="W82" s="7">
        <f t="shared" si="61"/>
        <v>9.696210958985214</v>
      </c>
      <c r="X82" s="8">
        <f t="shared" si="62"/>
        <v>0.001466369635906999</v>
      </c>
      <c r="Y82" s="9">
        <f t="shared" si="63"/>
        <v>4.407416055270418</v>
      </c>
      <c r="Z82" s="7">
        <f t="shared" si="64"/>
        <v>2.0648536971981275</v>
      </c>
      <c r="AA82" s="8">
        <f t="shared" si="65"/>
        <v>0.000992151196906712</v>
      </c>
      <c r="AB82">
        <f t="shared" si="66"/>
        <v>4.326908481209026</v>
      </c>
      <c r="AC82">
        <f t="shared" si="67"/>
        <v>1.034520896723829</v>
      </c>
      <c r="AD82">
        <f t="shared" si="68"/>
        <v>0.0009256361277693877</v>
      </c>
      <c r="AE82" s="9">
        <f t="shared" si="69"/>
        <v>4.301077038298769</v>
      </c>
      <c r="AF82" s="7">
        <f t="shared" si="70"/>
        <v>0.20703855747059277</v>
      </c>
      <c r="AG82" s="8">
        <f t="shared" si="71"/>
        <v>0.0009018901501413986</v>
      </c>
      <c r="AH82">
        <f t="shared" si="72"/>
        <v>4.300269265039681</v>
      </c>
      <c r="AI82">
        <f t="shared" si="73"/>
        <v>0.10352137979982125</v>
      </c>
      <c r="AJ82">
        <f t="shared" si="74"/>
        <v>0.0009011263509317177</v>
      </c>
      <c r="AK82" s="9">
        <f t="shared" si="75"/>
        <v>4.300029918517664</v>
      </c>
      <c r="AL82" s="7">
        <f t="shared" si="76"/>
        <v>0.034507334117945786</v>
      </c>
      <c r="AM82" s="8">
        <f t="shared" si="77"/>
        <v>0.0009008997785392984</v>
      </c>
      <c r="AP82">
        <v>0.01226204005132233</v>
      </c>
      <c r="AQ82">
        <v>0.029068866027987326</v>
      </c>
      <c r="AR82">
        <v>0.04422194155541464</v>
      </c>
      <c r="AS82">
        <v>0.051779643997069184</v>
      </c>
      <c r="AT82">
        <v>0.05282758804409818</v>
      </c>
      <c r="AV82">
        <v>0.00020934162532075767</v>
      </c>
      <c r="AW82">
        <v>0.0004962733472619825</v>
      </c>
      <c r="AX82">
        <v>0.0007549716916029592</v>
      </c>
      <c r="AY82">
        <v>0.0008839993008918396</v>
      </c>
      <c r="AZ82">
        <v>0.0009018901501413986</v>
      </c>
    </row>
    <row r="83" spans="6:52" ht="12.75">
      <c r="F83">
        <f>F82+200</f>
        <v>105800</v>
      </c>
      <c r="G83">
        <f t="shared" si="79"/>
        <v>529000</v>
      </c>
      <c r="H83">
        <f t="shared" si="80"/>
        <v>1058000</v>
      </c>
      <c r="I83">
        <f t="shared" si="81"/>
        <v>5290000</v>
      </c>
      <c r="J83">
        <f t="shared" si="82"/>
        <v>10580000</v>
      </c>
      <c r="K83">
        <f t="shared" si="83"/>
        <v>31740000</v>
      </c>
      <c r="N83">
        <f t="shared" si="54"/>
        <v>0.000985735582861765</v>
      </c>
      <c r="O83">
        <f t="shared" si="55"/>
        <v>0.004928677914308825</v>
      </c>
      <c r="P83">
        <f t="shared" si="56"/>
        <v>0.00985735582861765</v>
      </c>
      <c r="Q83">
        <f t="shared" si="57"/>
        <v>0.04928677914308826</v>
      </c>
      <c r="R83">
        <f t="shared" si="58"/>
        <v>0.09857355828617652</v>
      </c>
      <c r="S83">
        <f t="shared" si="59"/>
        <v>0.29572067485852954</v>
      </c>
      <c r="V83" s="9">
        <f t="shared" si="60"/>
        <v>6.813115423194754</v>
      </c>
      <c r="W83" s="7">
        <f t="shared" si="61"/>
        <v>9.680198588502812</v>
      </c>
      <c r="X83" s="8">
        <f t="shared" si="62"/>
        <v>0.0013655119052776222</v>
      </c>
      <c r="Y83" s="9">
        <f t="shared" si="63"/>
        <v>4.407011420154694</v>
      </c>
      <c r="Z83" s="7">
        <f t="shared" si="64"/>
        <v>2.060971391871637</v>
      </c>
      <c r="AA83" s="8">
        <f t="shared" si="65"/>
        <v>0.0009236139236167957</v>
      </c>
      <c r="AB83">
        <f t="shared" si="66"/>
        <v>4.3268069124338275</v>
      </c>
      <c r="AC83">
        <f t="shared" si="67"/>
        <v>1.0325679175299336</v>
      </c>
      <c r="AD83">
        <f t="shared" si="68"/>
        <v>0.0008618775454988561</v>
      </c>
      <c r="AE83" s="9">
        <f t="shared" si="69"/>
        <v>4.301072970278748</v>
      </c>
      <c r="AF83" s="7">
        <f t="shared" si="70"/>
        <v>0.2066472013576005</v>
      </c>
      <c r="AG83" s="8">
        <f t="shared" si="71"/>
        <v>0.0008398460799252992</v>
      </c>
      <c r="AH83">
        <f t="shared" si="72"/>
        <v>4.30026824799347</v>
      </c>
      <c r="AI83">
        <f t="shared" si="73"/>
        <v>0.10332568985080229</v>
      </c>
      <c r="AJ83">
        <f t="shared" si="74"/>
        <v>0.0008391375045649013</v>
      </c>
      <c r="AK83" s="9">
        <f t="shared" si="75"/>
        <v>4.300029805511173</v>
      </c>
      <c r="AL83" s="7">
        <f t="shared" si="76"/>
        <v>0.034442102960317904</v>
      </c>
      <c r="AM83" s="8">
        <f t="shared" si="77"/>
        <v>0.0008389273146185958</v>
      </c>
      <c r="AP83">
        <v>0.01204369222228149</v>
      </c>
      <c r="AQ83">
        <v>0.02794054512930729</v>
      </c>
      <c r="AR83">
        <v>0.04170124567481427</v>
      </c>
      <c r="AS83">
        <v>0.04837169351929717</v>
      </c>
      <c r="AT83">
        <v>0.04928677914308826</v>
      </c>
      <c r="AV83">
        <v>0.00020522435989060533</v>
      </c>
      <c r="AW83">
        <v>0.00047610652807519415</v>
      </c>
      <c r="AX83">
        <v>0.0007105886876137251</v>
      </c>
      <c r="AY83">
        <v>0.000824253032716721</v>
      </c>
      <c r="AZ83">
        <v>0.0008398460799252993</v>
      </c>
    </row>
    <row r="84" spans="6:52" ht="12.75">
      <c r="F84">
        <f aca="true" t="shared" si="84" ref="F84:F94">F83+200</f>
        <v>106000</v>
      </c>
      <c r="G84">
        <f t="shared" si="79"/>
        <v>530000</v>
      </c>
      <c r="H84">
        <f t="shared" si="80"/>
        <v>1060000</v>
      </c>
      <c r="I84">
        <f t="shared" si="81"/>
        <v>5300000</v>
      </c>
      <c r="J84">
        <f t="shared" si="82"/>
        <v>10600000</v>
      </c>
      <c r="K84">
        <f t="shared" si="83"/>
        <v>31800000</v>
      </c>
      <c r="N84">
        <f t="shared" si="54"/>
        <v>0.0009217789083559736</v>
      </c>
      <c r="O84">
        <f t="shared" si="55"/>
        <v>0.004608894541779867</v>
      </c>
      <c r="P84">
        <f t="shared" si="56"/>
        <v>0.009217789083559734</v>
      </c>
      <c r="Q84">
        <f t="shared" si="57"/>
        <v>0.04608894541779868</v>
      </c>
      <c r="R84">
        <f t="shared" si="58"/>
        <v>0.09217789083559735</v>
      </c>
      <c r="S84">
        <f t="shared" si="59"/>
        <v>0.27653367250679206</v>
      </c>
      <c r="V84" s="9">
        <f t="shared" si="60"/>
        <v>6.804237056464293</v>
      </c>
      <c r="W84" s="7">
        <f t="shared" si="61"/>
        <v>9.664234662522942</v>
      </c>
      <c r="X84" s="8">
        <f t="shared" si="62"/>
        <v>0.001274513375392513</v>
      </c>
      <c r="Y84" s="9">
        <f t="shared" si="63"/>
        <v>4.406609065084877</v>
      </c>
      <c r="Z84" s="7">
        <f t="shared" si="64"/>
        <v>2.057103618590912</v>
      </c>
      <c r="AA84" s="8">
        <f t="shared" si="65"/>
        <v>0.0008617909508462063</v>
      </c>
      <c r="AB84">
        <f t="shared" si="66"/>
        <v>4.326705917519315</v>
      </c>
      <c r="AC84">
        <f t="shared" si="67"/>
        <v>1.0306222931987266</v>
      </c>
      <c r="AD84">
        <f t="shared" si="68"/>
        <v>0.0008043578271039447</v>
      </c>
      <c r="AE84" s="9">
        <f t="shared" si="69"/>
        <v>4.301068925262699</v>
      </c>
      <c r="AF84" s="7">
        <f t="shared" si="70"/>
        <v>0.20625732194091131</v>
      </c>
      <c r="AG84" s="8">
        <f t="shared" si="71"/>
        <v>0.0007838699111224347</v>
      </c>
      <c r="AH84">
        <f t="shared" si="72"/>
        <v>4.300267236698641</v>
      </c>
      <c r="AI84">
        <f t="shared" si="73"/>
        <v>0.10313073833951794</v>
      </c>
      <c r="AJ84">
        <f t="shared" si="74"/>
        <v>0.0007832110495065469</v>
      </c>
      <c r="AK84" s="9">
        <f t="shared" si="75"/>
        <v>4.300029693143737</v>
      </c>
      <c r="AL84" s="7">
        <f t="shared" si="76"/>
        <v>0.034377117957449854</v>
      </c>
      <c r="AM84" s="8">
        <f t="shared" si="77"/>
        <v>0.0007830156073627593</v>
      </c>
      <c r="AP84">
        <v>0.011826288821530034</v>
      </c>
      <c r="AQ84">
        <v>0.026861974900946807</v>
      </c>
      <c r="AR84">
        <v>0.03937808477237627</v>
      </c>
      <c r="AS84">
        <v>0.045286299856916144</v>
      </c>
      <c r="AT84">
        <v>0.04608894541779868</v>
      </c>
      <c r="AV84">
        <v>0.00020113873041367072</v>
      </c>
      <c r="AW84">
        <v>0.0004568621322814366</v>
      </c>
      <c r="AX84">
        <v>0.0006697331763805975</v>
      </c>
      <c r="AY84">
        <v>0.0007702187047698409</v>
      </c>
      <c r="AZ84">
        <v>0.0007838699111224347</v>
      </c>
    </row>
    <row r="85" spans="6:52" ht="12.75">
      <c r="F85">
        <f t="shared" si="84"/>
        <v>106200</v>
      </c>
      <c r="G85">
        <f t="shared" si="79"/>
        <v>531000</v>
      </c>
      <c r="H85">
        <f t="shared" si="80"/>
        <v>1062000</v>
      </c>
      <c r="I85">
        <f t="shared" si="81"/>
        <v>5310000</v>
      </c>
      <c r="J85">
        <f t="shared" si="82"/>
        <v>10620000</v>
      </c>
      <c r="K85">
        <f t="shared" si="83"/>
        <v>31860000</v>
      </c>
      <c r="N85">
        <f t="shared" si="54"/>
        <v>0.0008638264664347501</v>
      </c>
      <c r="O85">
        <f t="shared" si="55"/>
        <v>0.004319132332173751</v>
      </c>
      <c r="P85">
        <f t="shared" si="56"/>
        <v>0.008638264664347502</v>
      </c>
      <c r="Q85">
        <f t="shared" si="57"/>
        <v>0.04319132332173751</v>
      </c>
      <c r="R85">
        <f t="shared" si="58"/>
        <v>0.08638264664347502</v>
      </c>
      <c r="S85">
        <f t="shared" si="59"/>
        <v>0.25914793993042506</v>
      </c>
      <c r="V85" s="9">
        <f t="shared" si="60"/>
        <v>6.795404609438643</v>
      </c>
      <c r="W85" s="7">
        <f t="shared" si="61"/>
        <v>9.648318987826345</v>
      </c>
      <c r="X85" s="8">
        <f t="shared" si="62"/>
        <v>0.0011921390475601997</v>
      </c>
      <c r="Y85" s="9">
        <f t="shared" si="63"/>
        <v>4.406208972978151</v>
      </c>
      <c r="Z85" s="7">
        <f t="shared" si="64"/>
        <v>2.0532502961376466</v>
      </c>
      <c r="AA85" s="8">
        <f t="shared" si="65"/>
        <v>0.0008058402497445811</v>
      </c>
      <c r="AB85">
        <f t="shared" si="66"/>
        <v>4.326605492151516</v>
      </c>
      <c r="AC85">
        <f t="shared" si="67"/>
        <v>1.0286839822888858</v>
      </c>
      <c r="AD85">
        <f t="shared" si="68"/>
        <v>0.0007522950381585015</v>
      </c>
      <c r="AE85" s="9">
        <f t="shared" si="69"/>
        <v>4.301064903077509</v>
      </c>
      <c r="AF85" s="7">
        <f t="shared" si="70"/>
        <v>0.20586891087850362</v>
      </c>
      <c r="AG85" s="8">
        <f t="shared" si="71"/>
        <v>0.0007332013441923011</v>
      </c>
      <c r="AH85">
        <f t="shared" si="72"/>
        <v>4.300266231111909</v>
      </c>
      <c r="AI85">
        <f t="shared" si="73"/>
        <v>0.10293652109411552</v>
      </c>
      <c r="AJ85">
        <f t="shared" si="74"/>
        <v>0.0007325873837374883</v>
      </c>
      <c r="AK85" s="9">
        <f t="shared" si="75"/>
        <v>4.300029581410547</v>
      </c>
      <c r="AL85" s="7">
        <f t="shared" si="76"/>
        <v>0.03431237771864091</v>
      </c>
      <c r="AM85" s="8">
        <f t="shared" si="77"/>
        <v>0.0007324052616841185</v>
      </c>
      <c r="AP85">
        <v>0.011610139973745234</v>
      </c>
      <c r="AQ85">
        <v>0.02583160429728757</v>
      </c>
      <c r="AR85">
        <v>0.03723363878702651</v>
      </c>
      <c r="AS85">
        <v>0.042484347896548896</v>
      </c>
      <c r="AT85">
        <v>0.04319132332173751</v>
      </c>
      <c r="AV85">
        <v>0.00019708982222192136</v>
      </c>
      <c r="AW85">
        <v>0.0004385086062848827</v>
      </c>
      <c r="AX85">
        <v>0.0006320656999661528</v>
      </c>
      <c r="AY85">
        <v>0.0007211999677075399</v>
      </c>
      <c r="AZ85">
        <v>0.000733201344192301</v>
      </c>
    </row>
    <row r="86" spans="6:52" ht="12.75">
      <c r="F86">
        <f t="shared" si="84"/>
        <v>106400</v>
      </c>
      <c r="G86">
        <f t="shared" si="79"/>
        <v>532000</v>
      </c>
      <c r="H86">
        <f t="shared" si="80"/>
        <v>1064000</v>
      </c>
      <c r="I86">
        <f t="shared" si="81"/>
        <v>5320000</v>
      </c>
      <c r="J86">
        <f t="shared" si="82"/>
        <v>10640000</v>
      </c>
      <c r="K86">
        <f t="shared" si="83"/>
        <v>31920000</v>
      </c>
      <c r="N86">
        <f t="shared" si="54"/>
        <v>0.0008111518359324581</v>
      </c>
      <c r="O86">
        <f t="shared" si="55"/>
        <v>0.00405575917966229</v>
      </c>
      <c r="P86">
        <f t="shared" si="56"/>
        <v>0.00811151835932458</v>
      </c>
      <c r="Q86">
        <f t="shared" si="57"/>
        <v>0.04055759179662291</v>
      </c>
      <c r="R86">
        <f t="shared" si="58"/>
        <v>0.08111518359324582</v>
      </c>
      <c r="S86">
        <f t="shared" si="59"/>
        <v>0.24334555077973744</v>
      </c>
      <c r="V86" s="9">
        <f t="shared" si="60"/>
        <v>6.78661777349797</v>
      </c>
      <c r="W86" s="7">
        <f t="shared" si="61"/>
        <v>9.632451371989543</v>
      </c>
      <c r="X86" s="8">
        <f t="shared" si="62"/>
        <v>0.0011173405115536394</v>
      </c>
      <c r="Y86" s="9">
        <f t="shared" si="63"/>
        <v>4.405811126911248</v>
      </c>
      <c r="Z86" s="7">
        <f t="shared" si="64"/>
        <v>2.0494113438959602</v>
      </c>
      <c r="AA86" s="8">
        <f t="shared" si="65"/>
        <v>0.0007550470989697802</v>
      </c>
      <c r="AB86">
        <f t="shared" si="66"/>
        <v>4.326505632056909</v>
      </c>
      <c r="AC86">
        <f t="shared" si="67"/>
        <v>1.0267529436696345</v>
      </c>
      <c r="AD86">
        <f t="shared" si="68"/>
        <v>0.000705025422347439</v>
      </c>
      <c r="AE86" s="9">
        <f t="shared" si="69"/>
        <v>4.301060903551684</v>
      </c>
      <c r="AF86" s="7">
        <f t="shared" si="70"/>
        <v>0.20548195989106954</v>
      </c>
      <c r="AG86" s="8">
        <f t="shared" si="71"/>
        <v>0.0006871949686226015</v>
      </c>
      <c r="AH86">
        <f t="shared" si="72"/>
        <v>4.300265231190396</v>
      </c>
      <c r="AI86">
        <f t="shared" si="73"/>
        <v>0.10274303397410865</v>
      </c>
      <c r="AJ86">
        <f t="shared" si="74"/>
        <v>0.0006866216882034015</v>
      </c>
      <c r="AK86" s="9">
        <f t="shared" si="75"/>
        <v>4.300029470306837</v>
      </c>
      <c r="AL86" s="7">
        <f t="shared" si="76"/>
        <v>0.03424788086364671</v>
      </c>
      <c r="AM86" s="8">
        <f t="shared" si="77"/>
        <v>0.0006864516339940962</v>
      </c>
      <c r="AP86">
        <v>0.011395529872058144</v>
      </c>
      <c r="AQ86">
        <v>0.024847764843413604</v>
      </c>
      <c r="AR86">
        <v>0.03525110043620128</v>
      </c>
      <c r="AS86">
        <v>0.039932427972874725</v>
      </c>
      <c r="AT86">
        <v>0.04055759179662291</v>
      </c>
      <c r="AV86">
        <v>0.00019308224295306835</v>
      </c>
      <c r="AW86">
        <v>0.0004210126446248516</v>
      </c>
      <c r="AX86">
        <v>0.000597283462480743</v>
      </c>
      <c r="AY86">
        <v>0.0006766023911244378</v>
      </c>
      <c r="AZ86">
        <v>0.0006871949686226016</v>
      </c>
    </row>
    <row r="87" spans="6:52" ht="12.75">
      <c r="F87">
        <f t="shared" si="84"/>
        <v>106600</v>
      </c>
      <c r="G87">
        <f t="shared" si="79"/>
        <v>533000</v>
      </c>
      <c r="H87">
        <f t="shared" si="80"/>
        <v>1066000</v>
      </c>
      <c r="I87">
        <f t="shared" si="81"/>
        <v>5330000</v>
      </c>
      <c r="J87">
        <f t="shared" si="82"/>
        <v>10660000</v>
      </c>
      <c r="K87">
        <f t="shared" si="83"/>
        <v>31980000</v>
      </c>
      <c r="N87">
        <f t="shared" si="54"/>
        <v>0.0007631349030551807</v>
      </c>
      <c r="O87">
        <f t="shared" si="55"/>
        <v>0.0038156745152759033</v>
      </c>
      <c r="P87">
        <f t="shared" si="56"/>
        <v>0.007631349030551807</v>
      </c>
      <c r="Q87">
        <f t="shared" si="57"/>
        <v>0.03815674515275903</v>
      </c>
      <c r="R87">
        <f t="shared" si="58"/>
        <v>0.07631349030551807</v>
      </c>
      <c r="S87">
        <f t="shared" si="59"/>
        <v>0.2289404709165542</v>
      </c>
      <c r="V87" s="9">
        <f t="shared" si="60"/>
        <v>6.777876242543265</v>
      </c>
      <c r="W87" s="7">
        <f t="shared" si="61"/>
        <v>9.616631623383606</v>
      </c>
      <c r="X87" s="8">
        <f t="shared" si="62"/>
        <v>0.0010492232376245255</v>
      </c>
      <c r="Y87" s="9">
        <f t="shared" si="63"/>
        <v>4.405415510118662</v>
      </c>
      <c r="Z87" s="7">
        <f t="shared" si="64"/>
        <v>2.0455866818468404</v>
      </c>
      <c r="AA87" s="8">
        <f t="shared" si="65"/>
        <v>0.0007088017574467718</v>
      </c>
      <c r="AB87">
        <f t="shared" si="66"/>
        <v>4.326406333001972</v>
      </c>
      <c r="AC87">
        <f t="shared" si="67"/>
        <v>1.0248291365178392</v>
      </c>
      <c r="AD87">
        <f t="shared" si="68"/>
        <v>0.00066198268059428</v>
      </c>
      <c r="AE87" s="9">
        <f t="shared" si="69"/>
        <v>4.30105692651534</v>
      </c>
      <c r="AF87" s="7">
        <f t="shared" si="70"/>
        <v>0.2050964607614265</v>
      </c>
      <c r="AG87" s="8">
        <f t="shared" si="71"/>
        <v>0.0006453001210728278</v>
      </c>
      <c r="AH87">
        <f t="shared" si="72"/>
        <v>4.300264236891629</v>
      </c>
      <c r="AI87">
        <f t="shared" si="73"/>
        <v>0.10255027287008295</v>
      </c>
      <c r="AJ87">
        <f t="shared" si="74"/>
        <v>0.0006447638036325372</v>
      </c>
      <c r="AK87" s="9">
        <f t="shared" si="75"/>
        <v>4.3000293598278905</v>
      </c>
      <c r="AL87" s="7">
        <f t="shared" si="76"/>
        <v>0.034183626022581196</v>
      </c>
      <c r="AM87" s="8">
        <f t="shared" si="77"/>
        <v>0.0006446047145610195</v>
      </c>
      <c r="AP87">
        <v>0.011182717542591036</v>
      </c>
      <c r="AQ87">
        <v>0.02390871046034356</v>
      </c>
      <c r="AR87">
        <v>0.033415451498261466</v>
      </c>
      <c r="AS87">
        <v>0.03760187374422638</v>
      </c>
      <c r="AT87">
        <v>0.03815674515275903</v>
      </c>
      <c r="AV87">
        <v>0.00018912013997177745</v>
      </c>
      <c r="AW87">
        <v>0.0004043398799606285</v>
      </c>
      <c r="AX87">
        <v>0.0005651162018983726</v>
      </c>
      <c r="AY87">
        <v>0.0006359162340124272</v>
      </c>
      <c r="AZ87">
        <v>0.0006453001210728278</v>
      </c>
    </row>
    <row r="88" spans="6:52" ht="12.75">
      <c r="F88">
        <f t="shared" si="84"/>
        <v>106800</v>
      </c>
      <c r="G88">
        <f t="shared" si="79"/>
        <v>534000</v>
      </c>
      <c r="H88">
        <f t="shared" si="80"/>
        <v>1068000</v>
      </c>
      <c r="I88">
        <f t="shared" si="81"/>
        <v>5340000</v>
      </c>
      <c r="J88">
        <f t="shared" si="82"/>
        <v>10680000</v>
      </c>
      <c r="K88">
        <f t="shared" si="83"/>
        <v>32040000</v>
      </c>
      <c r="N88">
        <f t="shared" si="54"/>
        <v>0.0007192437763422679</v>
      </c>
      <c r="O88">
        <f t="shared" si="55"/>
        <v>0.0035962188817113398</v>
      </c>
      <c r="P88">
        <f t="shared" si="56"/>
        <v>0.0071924377634226795</v>
      </c>
      <c r="Q88">
        <f t="shared" si="57"/>
        <v>0.0359621888171134</v>
      </c>
      <c r="R88">
        <f t="shared" si="58"/>
        <v>0.0719243776342268</v>
      </c>
      <c r="S88">
        <f t="shared" si="59"/>
        <v>0.21577313290268038</v>
      </c>
      <c r="V88" s="9">
        <f t="shared" si="60"/>
        <v>6.769179712972406</v>
      </c>
      <c r="W88" s="7">
        <f t="shared" si="61"/>
        <v>9.600859551172867</v>
      </c>
      <c r="X88" s="8">
        <f t="shared" si="62"/>
        <v>0.0009870203453662663</v>
      </c>
      <c r="Y88" s="9">
        <f t="shared" si="63"/>
        <v>4.405022105990888</v>
      </c>
      <c r="Z88" s="7">
        <f t="shared" si="64"/>
        <v>2.0417762305626432</v>
      </c>
      <c r="AA88" s="8">
        <f t="shared" si="65"/>
        <v>0.000666581559974945</v>
      </c>
      <c r="AB88">
        <f t="shared" si="66"/>
        <v>4.326307590792733</v>
      </c>
      <c r="AC88">
        <f t="shared" si="67"/>
        <v>1.0229125203151397</v>
      </c>
      <c r="AD88">
        <f t="shared" si="68"/>
        <v>0.000622681354058188</v>
      </c>
      <c r="AE88" s="9">
        <f t="shared" si="69"/>
        <v>4.301052971800181</v>
      </c>
      <c r="AF88" s="7">
        <f t="shared" si="70"/>
        <v>0.2047124053339358</v>
      </c>
      <c r="AG88" s="8">
        <f t="shared" si="71"/>
        <v>0.0006070447323698436</v>
      </c>
      <c r="AH88">
        <f t="shared" si="72"/>
        <v>4.30026324817353</v>
      </c>
      <c r="AI88">
        <f t="shared" si="73"/>
        <v>0.1023582337034052</v>
      </c>
      <c r="AJ88">
        <f t="shared" si="74"/>
        <v>0.0006065420924955917</v>
      </c>
      <c r="AK88" s="9">
        <f t="shared" si="75"/>
        <v>4.30002924996903</v>
      </c>
      <c r="AL88" s="7">
        <f t="shared" si="76"/>
        <v>0.03411961183581954</v>
      </c>
      <c r="AM88" s="8">
        <f t="shared" si="77"/>
        <v>0.0006063929939094558</v>
      </c>
      <c r="AP88">
        <v>0.010971937725781165</v>
      </c>
      <c r="AQ88">
        <v>0.023012650280219857</v>
      </c>
      <c r="AR88">
        <v>0.031713261750152134</v>
      </c>
      <c r="AS88">
        <v>0.035467982615822846</v>
      </c>
      <c r="AT88">
        <v>0.0359621888171134</v>
      </c>
      <c r="AV88">
        <v>0.00018520721956600972</v>
      </c>
      <c r="AW88">
        <v>0.0003884554469562509</v>
      </c>
      <c r="AX88">
        <v>0.0005353224907860648</v>
      </c>
      <c r="AY88">
        <v>0.0005987024906691612</v>
      </c>
      <c r="AZ88">
        <v>0.0006070447323698437</v>
      </c>
    </row>
    <row r="89" spans="6:52" ht="12.75">
      <c r="F89">
        <f t="shared" si="84"/>
        <v>107000</v>
      </c>
      <c r="G89">
        <f t="shared" si="79"/>
        <v>535000</v>
      </c>
      <c r="H89">
        <f t="shared" si="80"/>
        <v>1070000</v>
      </c>
      <c r="I89">
        <f t="shared" si="81"/>
        <v>5350000</v>
      </c>
      <c r="J89">
        <f t="shared" si="82"/>
        <v>10700000</v>
      </c>
      <c r="K89">
        <f t="shared" si="83"/>
        <v>32100000</v>
      </c>
      <c r="N89">
        <f t="shared" si="54"/>
        <v>0.000679020182227276</v>
      </c>
      <c r="O89">
        <f t="shared" si="55"/>
        <v>0.0033951009111363797</v>
      </c>
      <c r="P89">
        <f t="shared" si="56"/>
        <v>0.0067902018222727595</v>
      </c>
      <c r="Q89">
        <f t="shared" si="57"/>
        <v>0.0339510091113638</v>
      </c>
      <c r="R89">
        <f t="shared" si="58"/>
        <v>0.0679020182227276</v>
      </c>
      <c r="S89">
        <f t="shared" si="59"/>
        <v>0.20370605466818278</v>
      </c>
      <c r="V89" s="9">
        <f t="shared" si="60"/>
        <v>6.760527883656491</v>
      </c>
      <c r="W89" s="7">
        <f t="shared" si="61"/>
        <v>9.585134965313594</v>
      </c>
      <c r="X89" s="8">
        <f t="shared" si="62"/>
        <v>0.0009300714285110757</v>
      </c>
      <c r="Y89" s="9">
        <f t="shared" si="63"/>
        <v>4.404630898072688</v>
      </c>
      <c r="Z89" s="7">
        <f t="shared" si="64"/>
        <v>2.0379799112016572</v>
      </c>
      <c r="AA89" s="8">
        <f t="shared" si="65"/>
        <v>0.0006279364651088051</v>
      </c>
      <c r="AB89">
        <f t="shared" si="66"/>
        <v>4.326209401274327</v>
      </c>
      <c r="AC89">
        <f t="shared" si="67"/>
        <v>1.0210030548451139</v>
      </c>
      <c r="AD89">
        <f t="shared" si="68"/>
        <v>0.0005867034105561592</v>
      </c>
      <c r="AE89" s="9">
        <f t="shared" si="69"/>
        <v>4.3010490392394845</v>
      </c>
      <c r="AF89" s="7">
        <f t="shared" si="70"/>
        <v>0.20432978551392722</v>
      </c>
      <c r="AG89" s="8">
        <f t="shared" si="71"/>
        <v>0.0005720222882059795</v>
      </c>
      <c r="AH89">
        <f t="shared" si="72"/>
        <v>4.300262264994411</v>
      </c>
      <c r="AI89">
        <f t="shared" si="73"/>
        <v>0.10216691242593556</v>
      </c>
      <c r="AJ89">
        <f t="shared" si="74"/>
        <v>0.000571550411774166</v>
      </c>
      <c r="AK89" s="9">
        <f t="shared" si="75"/>
        <v>4.3000291407256235</v>
      </c>
      <c r="AL89" s="7">
        <f t="shared" si="76"/>
        <v>0.034055836953902324</v>
      </c>
      <c r="AM89" s="8">
        <f t="shared" si="77"/>
        <v>0.0005714104391695927</v>
      </c>
      <c r="AP89">
        <v>0.010763401850784221</v>
      </c>
      <c r="AQ89">
        <v>0.022157775388313893</v>
      </c>
      <c r="AR89">
        <v>0.03013250941399742</v>
      </c>
      <c r="AS89">
        <v>0.03350938050400919</v>
      </c>
      <c r="AT89">
        <v>0.0339510091113638</v>
      </c>
      <c r="AV89">
        <v>0.00018134676749579376</v>
      </c>
      <c r="AW89">
        <v>0.00037332443750354003</v>
      </c>
      <c r="AX89">
        <v>0.0005076864410081343</v>
      </c>
      <c r="AY89">
        <v>0.0005645815253795325</v>
      </c>
      <c r="AZ89">
        <v>0.0005720222882059796</v>
      </c>
    </row>
    <row r="90" spans="6:52" ht="12.75">
      <c r="F90">
        <f t="shared" si="84"/>
        <v>107200</v>
      </c>
      <c r="G90">
        <f t="shared" si="79"/>
        <v>536000</v>
      </c>
      <c r="H90">
        <f t="shared" si="80"/>
        <v>1072000</v>
      </c>
      <c r="I90">
        <f t="shared" si="81"/>
        <v>5360000</v>
      </c>
      <c r="J90">
        <f t="shared" si="82"/>
        <v>10720000</v>
      </c>
      <c r="K90">
        <f t="shared" si="83"/>
        <v>32160000</v>
      </c>
      <c r="N90">
        <f t="shared" si="54"/>
        <v>0.000642067598155561</v>
      </c>
      <c r="O90">
        <f t="shared" si="55"/>
        <v>0.0032103379907778046</v>
      </c>
      <c r="P90">
        <f t="shared" si="56"/>
        <v>0.006420675981555609</v>
      </c>
      <c r="Q90">
        <f t="shared" si="57"/>
        <v>0.03210337990777805</v>
      </c>
      <c r="R90">
        <f t="shared" si="58"/>
        <v>0.0642067598155561</v>
      </c>
      <c r="S90">
        <f t="shared" si="59"/>
        <v>0.1926202794466683</v>
      </c>
      <c r="V90" s="9">
        <f t="shared" si="60"/>
        <v>6.751920455916398</v>
      </c>
      <c r="W90" s="7">
        <f t="shared" si="61"/>
        <v>9.569457676552595</v>
      </c>
      <c r="X90" s="8">
        <f t="shared" si="62"/>
        <v>0.0008778053550515566</v>
      </c>
      <c r="Y90" s="9">
        <f t="shared" si="63"/>
        <v>4.404241870061375</v>
      </c>
      <c r="Z90" s="7">
        <f t="shared" si="64"/>
        <v>2.0341976455027226</v>
      </c>
      <c r="AA90" s="8">
        <f t="shared" si="65"/>
        <v>0.0005924773172405534</v>
      </c>
      <c r="AB90">
        <f t="shared" si="66"/>
        <v>4.326111760330559</v>
      </c>
      <c r="AC90">
        <f t="shared" si="67"/>
        <v>1.0191007001904702</v>
      </c>
      <c r="AD90">
        <f t="shared" si="68"/>
        <v>0.0005536873496438002</v>
      </c>
      <c r="AE90" s="9">
        <f t="shared" si="69"/>
        <v>4.30104512866808</v>
      </c>
      <c r="AF90" s="7">
        <f t="shared" si="70"/>
        <v>0.20394859326713072</v>
      </c>
      <c r="AG90" s="8">
        <f t="shared" si="71"/>
        <v>0.0005398812379977806</v>
      </c>
      <c r="AH90">
        <f t="shared" si="72"/>
        <v>4.300261287312979</v>
      </c>
      <c r="AI90">
        <f t="shared" si="73"/>
        <v>0.10197630501974327</v>
      </c>
      <c r="AJ90">
        <f t="shared" si="74"/>
        <v>0.0005394375316160845</v>
      </c>
      <c r="AK90" s="9">
        <f t="shared" si="75"/>
        <v>4.300029032093082</v>
      </c>
      <c r="AL90" s="7">
        <f t="shared" si="76"/>
        <v>0.03399230003744069</v>
      </c>
      <c r="AM90" s="8">
        <f t="shared" si="77"/>
        <v>0.0005393059156389077</v>
      </c>
      <c r="AP90">
        <v>0.010557299081227949</v>
      </c>
      <c r="AQ90">
        <v>0.0213422803529592</v>
      </c>
      <c r="AR90">
        <v>0.028662421546288844</v>
      </c>
      <c r="AS90">
        <v>0.03170750142399587</v>
      </c>
      <c r="AT90">
        <v>0.03210337990777805</v>
      </c>
      <c r="AV90">
        <v>0.0001775416705113112</v>
      </c>
      <c r="AW90">
        <v>0.00035891226318695776</v>
      </c>
      <c r="AX90">
        <v>0.00048201478077626185</v>
      </c>
      <c r="AY90">
        <v>0.0005332237655903591</v>
      </c>
      <c r="AZ90">
        <v>0.0005398812379977807</v>
      </c>
    </row>
    <row r="91" spans="6:52" ht="12.75">
      <c r="F91">
        <f t="shared" si="84"/>
        <v>107400</v>
      </c>
      <c r="G91">
        <f t="shared" si="79"/>
        <v>537000</v>
      </c>
      <c r="H91">
        <f t="shared" si="80"/>
        <v>1074000</v>
      </c>
      <c r="I91">
        <f t="shared" si="81"/>
        <v>5370000</v>
      </c>
      <c r="J91">
        <f t="shared" si="82"/>
        <v>10740000</v>
      </c>
      <c r="K91">
        <f t="shared" si="83"/>
        <v>32220000</v>
      </c>
      <c r="N91">
        <f t="shared" si="54"/>
        <v>0.0006080415535695957</v>
      </c>
      <c r="O91">
        <f t="shared" si="55"/>
        <v>0.003040207767847979</v>
      </c>
      <c r="P91">
        <f t="shared" si="56"/>
        <v>0.006080415535695958</v>
      </c>
      <c r="Q91">
        <f t="shared" si="57"/>
        <v>0.030402077678479786</v>
      </c>
      <c r="R91">
        <f t="shared" si="58"/>
        <v>0.06080415535695957</v>
      </c>
      <c r="S91">
        <f t="shared" si="59"/>
        <v>0.18241246607087871</v>
      </c>
      <c r="V91" s="9">
        <f t="shared" si="60"/>
        <v>6.743357133499619</v>
      </c>
      <c r="W91" s="7">
        <f t="shared" si="61"/>
        <v>9.553827496425784</v>
      </c>
      <c r="X91" s="8">
        <f t="shared" si="62"/>
        <v>0.0008297262144262605</v>
      </c>
      <c r="Y91" s="9">
        <f t="shared" si="63"/>
        <v>4.4038550058051165</v>
      </c>
      <c r="Z91" s="7">
        <f t="shared" si="64"/>
        <v>2.030429355779916</v>
      </c>
      <c r="AA91" s="8">
        <f t="shared" si="65"/>
        <v>0.0005598662572116424</v>
      </c>
      <c r="AB91">
        <f t="shared" si="66"/>
        <v>4.326014663883477</v>
      </c>
      <c r="AC91">
        <f t="shared" si="67"/>
        <v>1.0172054167302755</v>
      </c>
      <c r="AD91">
        <f t="shared" si="68"/>
        <v>0.000523319301516209</v>
      </c>
      <c r="AE91" s="9">
        <f t="shared" si="69"/>
        <v>4.301041239922332</v>
      </c>
      <c r="AF91" s="7">
        <f t="shared" si="70"/>
        <v>0.2035688206191139</v>
      </c>
      <c r="AG91" s="8">
        <f t="shared" si="71"/>
        <v>0.0005103163417930266</v>
      </c>
      <c r="AH91">
        <f t="shared" si="72"/>
        <v>4.300260315088318</v>
      </c>
      <c r="AI91">
        <f t="shared" si="73"/>
        <v>0.10178640749682523</v>
      </c>
      <c r="AJ91">
        <f t="shared" si="74"/>
        <v>0.0005098984902401984</v>
      </c>
      <c r="AK91" s="9">
        <f t="shared" si="75"/>
        <v>4.300028924066862</v>
      </c>
      <c r="AL91" s="7">
        <f t="shared" si="76"/>
        <v>0.03392899975702256</v>
      </c>
      <c r="AM91" s="8">
        <f t="shared" si="77"/>
        <v>0.000509774544059668</v>
      </c>
      <c r="AP91">
        <v>0.010353797412642767</v>
      </c>
      <c r="AQ91">
        <v>0.020564380320529645</v>
      </c>
      <c r="AR91">
        <v>0.027293332617334763</v>
      </c>
      <c r="AS91">
        <v>0.03004615895086722</v>
      </c>
      <c r="AT91">
        <v>0.030402077678479786</v>
      </c>
      <c r="AV91">
        <v>0.00017379443849740753</v>
      </c>
      <c r="AW91">
        <v>0.0003451849392464927</v>
      </c>
      <c r="AX91">
        <v>0.0004581342697666258</v>
      </c>
      <c r="AY91">
        <v>0.0005043420414517233</v>
      </c>
      <c r="AZ91">
        <v>0.0005103163417930266</v>
      </c>
    </row>
    <row r="92" spans="6:52" ht="12.75">
      <c r="F92">
        <f t="shared" si="84"/>
        <v>107600</v>
      </c>
      <c r="G92">
        <f t="shared" si="79"/>
        <v>538000</v>
      </c>
      <c r="H92">
        <f t="shared" si="80"/>
        <v>1076000</v>
      </c>
      <c r="I92">
        <f t="shared" si="81"/>
        <v>5380000</v>
      </c>
      <c r="J92">
        <f t="shared" si="82"/>
        <v>10760000</v>
      </c>
      <c r="K92">
        <f t="shared" si="83"/>
        <v>32280000</v>
      </c>
      <c r="N92">
        <f t="shared" si="54"/>
        <v>0.0005766416587383345</v>
      </c>
      <c r="O92">
        <f t="shared" si="55"/>
        <v>0.0028832082936916725</v>
      </c>
      <c r="P92">
        <f t="shared" si="56"/>
        <v>0.005766416587383345</v>
      </c>
      <c r="Q92">
        <f t="shared" si="57"/>
        <v>0.028832082936916727</v>
      </c>
      <c r="R92">
        <f t="shared" si="58"/>
        <v>0.05766416587383345</v>
      </c>
      <c r="S92">
        <f t="shared" si="59"/>
        <v>0.17299249762150035</v>
      </c>
      <c r="V92" s="9">
        <f t="shared" si="60"/>
        <v>6.734837622557322</v>
      </c>
      <c r="W92" s="7">
        <f t="shared" si="61"/>
        <v>9.53824423725671</v>
      </c>
      <c r="X92" s="8">
        <f t="shared" si="62"/>
        <v>0.0007854017722099649</v>
      </c>
      <c r="Y92" s="9">
        <f t="shared" si="63"/>
        <v>4.4034702893012705</v>
      </c>
      <c r="Z92" s="7">
        <f t="shared" si="64"/>
        <v>2.026674964917288</v>
      </c>
      <c r="AA92" s="8">
        <f t="shared" si="65"/>
        <v>0.0005298088446877474</v>
      </c>
      <c r="AB92">
        <f t="shared" si="66"/>
        <v>4.32591810789294</v>
      </c>
      <c r="AC92">
        <f t="shared" si="67"/>
        <v>1.015317165137211</v>
      </c>
      <c r="AD92">
        <f t="shared" si="68"/>
        <v>0.0004953257144774168</v>
      </c>
      <c r="AE92" s="9">
        <f t="shared" si="69"/>
        <v>4.3010373728401285</v>
      </c>
      <c r="AF92" s="7">
        <f t="shared" si="70"/>
        <v>0.20319045965472612</v>
      </c>
      <c r="AG92" s="8">
        <f t="shared" si="71"/>
        <v>0.00048306156133858116</v>
      </c>
      <c r="AH92">
        <f t="shared" si="72"/>
        <v>4.300259348279897</v>
      </c>
      <c r="AI92">
        <f t="shared" si="73"/>
        <v>0.101597215898828</v>
      </c>
      <c r="AJ92">
        <f t="shared" si="74"/>
        <v>0.0004826674915697748</v>
      </c>
      <c r="AK92" s="9">
        <f t="shared" si="75"/>
        <v>4.300028816642457</v>
      </c>
      <c r="AL92" s="7">
        <f t="shared" si="76"/>
        <v>0.0338659347931199</v>
      </c>
      <c r="AM92" s="8">
        <f t="shared" si="77"/>
        <v>0.00048255060020012045</v>
      </c>
      <c r="AP92">
        <v>0.010153044803972057</v>
      </c>
      <c r="AQ92">
        <v>0.01982232436652434</v>
      </c>
      <c r="AR92">
        <v>0.026016559490796294</v>
      </c>
      <c r="AS92">
        <v>0.028511191600023012</v>
      </c>
      <c r="AT92">
        <v>0.028832082936916727</v>
      </c>
      <c r="AV92">
        <v>0.00017010722694153703</v>
      </c>
      <c r="AW92">
        <v>0.00033210930264051993</v>
      </c>
      <c r="AX92">
        <v>0.0004358894179022539</v>
      </c>
      <c r="AY92">
        <v>0.0004776852494516093</v>
      </c>
      <c r="AZ92">
        <v>0.0004830615613385811</v>
      </c>
    </row>
    <row r="93" spans="6:52" ht="12.75">
      <c r="F93">
        <f t="shared" si="84"/>
        <v>107800</v>
      </c>
      <c r="G93">
        <f t="shared" si="79"/>
        <v>539000</v>
      </c>
      <c r="H93">
        <f t="shared" si="80"/>
        <v>1078000</v>
      </c>
      <c r="I93">
        <f t="shared" si="81"/>
        <v>5390000</v>
      </c>
      <c r="J93">
        <f t="shared" si="82"/>
        <v>10780000</v>
      </c>
      <c r="K93">
        <f t="shared" si="83"/>
        <v>32340000</v>
      </c>
      <c r="N93">
        <f t="shared" si="54"/>
        <v>0.0005476050191674083</v>
      </c>
      <c r="O93">
        <f t="shared" si="55"/>
        <v>0.002738025095837041</v>
      </c>
      <c r="P93">
        <f t="shared" si="56"/>
        <v>0.005476050191674082</v>
      </c>
      <c r="Q93">
        <f t="shared" si="57"/>
        <v>0.027380250958370413</v>
      </c>
      <c r="R93">
        <f t="shared" si="58"/>
        <v>0.054760501916740825</v>
      </c>
      <c r="S93">
        <f t="shared" si="59"/>
        <v>0.16428150575022246</v>
      </c>
      <c r="V93" s="9">
        <f t="shared" si="60"/>
        <v>6.726361631621673</v>
      </c>
      <c r="W93" s="7">
        <f t="shared" si="61"/>
        <v>9.522707712155025</v>
      </c>
      <c r="X93" s="8">
        <f t="shared" si="62"/>
        <v>0.0007444539349818904</v>
      </c>
      <c r="Y93" s="9">
        <f t="shared" si="63"/>
        <v>4.403087704694734</v>
      </c>
      <c r="Z93" s="7">
        <f t="shared" si="64"/>
        <v>2.0229343963636577</v>
      </c>
      <c r="AA93" s="8">
        <f t="shared" si="65"/>
        <v>0.0005020475526883802</v>
      </c>
      <c r="AB93">
        <f t="shared" si="66"/>
        <v>4.325822088356204</v>
      </c>
      <c r="AC93">
        <f t="shared" si="67"/>
        <v>1.013435906374858</v>
      </c>
      <c r="AD93">
        <f t="shared" si="68"/>
        <v>0.00046946731586197416</v>
      </c>
      <c r="AE93" s="9">
        <f t="shared" si="69"/>
        <v>4.301033527260855</v>
      </c>
      <c r="AF93" s="7">
        <f t="shared" si="70"/>
        <v>0.2028135025175486</v>
      </c>
      <c r="AG93" s="8">
        <f t="shared" si="71"/>
        <v>0.0004578841890240782</v>
      </c>
      <c r="AH93">
        <f t="shared" si="72"/>
        <v>4.30025838684756</v>
      </c>
      <c r="AI93">
        <f t="shared" si="73"/>
        <v>0.10140872629677272</v>
      </c>
      <c r="AJ93">
        <f t="shared" si="74"/>
        <v>0.00045751203959434986</v>
      </c>
      <c r="AK93" s="9">
        <f t="shared" si="75"/>
        <v>4.300028709815407</v>
      </c>
      <c r="AL93" s="7">
        <f t="shared" si="76"/>
        <v>0.03380310383599712</v>
      </c>
      <c r="AM93" s="8">
        <f t="shared" si="77"/>
        <v>0.0004574016508237461</v>
      </c>
      <c r="AP93">
        <v>0.009955170327614149</v>
      </c>
      <c r="AQ93">
        <v>0.01911440570988767</v>
      </c>
      <c r="AR93">
        <v>0.024824291065562044</v>
      </c>
      <c r="AS93">
        <v>0.027090167998820754</v>
      </c>
      <c r="AT93">
        <v>0.027380250958370413</v>
      </c>
      <c r="AV93">
        <v>0.000166481859460921</v>
      </c>
      <c r="AW93">
        <v>0.0003196531752194731</v>
      </c>
      <c r="AX93">
        <v>0.00041514047478727166</v>
      </c>
      <c r="AY93">
        <v>0.00045303308664064674</v>
      </c>
      <c r="AZ93">
        <v>0.00045788418902407806</v>
      </c>
    </row>
    <row r="94" spans="6:52" ht="12.75">
      <c r="F94">
        <f t="shared" si="84"/>
        <v>108000</v>
      </c>
      <c r="G94">
        <f t="shared" si="79"/>
        <v>540000</v>
      </c>
      <c r="H94">
        <f t="shared" si="80"/>
        <v>1080000</v>
      </c>
      <c r="I94">
        <f t="shared" si="81"/>
        <v>5400000</v>
      </c>
      <c r="J94">
        <f t="shared" si="82"/>
        <v>10800000</v>
      </c>
      <c r="K94">
        <f t="shared" si="83"/>
        <v>32400000</v>
      </c>
      <c r="N94">
        <f t="shared" si="54"/>
        <v>0.0005207007675902038</v>
      </c>
      <c r="O94">
        <f t="shared" si="55"/>
        <v>0.002603503837951019</v>
      </c>
      <c r="P94">
        <f t="shared" si="56"/>
        <v>0.005207007675902038</v>
      </c>
      <c r="Q94">
        <f t="shared" si="57"/>
        <v>0.026035038379510187</v>
      </c>
      <c r="R94">
        <f t="shared" si="58"/>
        <v>0.052070076759020374</v>
      </c>
      <c r="S94">
        <f t="shared" si="59"/>
        <v>0.15621023027706113</v>
      </c>
      <c r="V94" s="9">
        <f t="shared" si="60"/>
        <v>6.717928871583386</v>
      </c>
      <c r="W94" s="7">
        <f t="shared" si="61"/>
        <v>9.507217735014919</v>
      </c>
      <c r="X94" s="8">
        <f t="shared" si="62"/>
        <v>0.0007065508360629622</v>
      </c>
      <c r="Y94" s="9">
        <f t="shared" si="63"/>
        <v>4.402707236276313</v>
      </c>
      <c r="Z94" s="7">
        <f t="shared" si="64"/>
        <v>2.01920757412747</v>
      </c>
      <c r="AA94" s="8">
        <f t="shared" si="65"/>
        <v>0.00047635636844288893</v>
      </c>
      <c r="AB94">
        <f t="shared" si="66"/>
        <v>4.325726601307503</v>
      </c>
      <c r="AC94">
        <f t="shared" si="67"/>
        <v>1.0115616016950166</v>
      </c>
      <c r="AD94">
        <f t="shared" si="68"/>
        <v>0.00044553409974286347</v>
      </c>
      <c r="AE94" s="9">
        <f t="shared" si="69"/>
        <v>4.301029703025386</v>
      </c>
      <c r="AF94" s="7">
        <f t="shared" si="70"/>
        <v>0.20243794140935067</v>
      </c>
      <c r="AG94" s="8">
        <f t="shared" si="71"/>
        <v>0.0004345799749447323</v>
      </c>
      <c r="AH94">
        <f t="shared" si="72"/>
        <v>4.30025743075152</v>
      </c>
      <c r="AI94">
        <f t="shared" si="73"/>
        <v>0.10122093479078312</v>
      </c>
      <c r="AJ94">
        <f t="shared" si="74"/>
        <v>0.000434228069926168</v>
      </c>
      <c r="AK94" s="9">
        <f t="shared" si="75"/>
        <v>4.30002860358129</v>
      </c>
      <c r="AL94" s="7">
        <f t="shared" si="76"/>
        <v>0.03374050558562027</v>
      </c>
      <c r="AM94" s="8">
        <f t="shared" si="77"/>
        <v>0.0004341236865788178</v>
      </c>
      <c r="AP94">
        <v>0.009760285324430717</v>
      </c>
      <c r="AQ94">
        <v>0.01843896931853127</v>
      </c>
      <c r="AR94">
        <v>0.023709490946349488</v>
      </c>
      <c r="AS94">
        <v>0.025772140668451092</v>
      </c>
      <c r="AT94">
        <v>0.026035038379510187</v>
      </c>
      <c r="AV94">
        <v>0.0001629198501617242</v>
      </c>
      <c r="AW94">
        <v>0.0003077854815363158</v>
      </c>
      <c r="AX94">
        <v>0.00039576165900819253</v>
      </c>
      <c r="AY94">
        <v>0.00043019165490388277</v>
      </c>
      <c r="AZ94">
        <v>0.0004345799749447322</v>
      </c>
    </row>
    <row r="95" spans="6:52" ht="12.75">
      <c r="F95">
        <f>F94+200</f>
        <v>108200</v>
      </c>
      <c r="G95">
        <f t="shared" si="79"/>
        <v>541000</v>
      </c>
      <c r="H95">
        <f t="shared" si="80"/>
        <v>1082000</v>
      </c>
      <c r="I95">
        <f t="shared" si="81"/>
        <v>5410000</v>
      </c>
      <c r="J95">
        <f t="shared" si="82"/>
        <v>10820000</v>
      </c>
      <c r="K95">
        <f t="shared" si="83"/>
        <v>32460000</v>
      </c>
      <c r="N95">
        <f t="shared" si="54"/>
        <v>0.0004957255023590256</v>
      </c>
      <c r="O95">
        <f t="shared" si="55"/>
        <v>0.0024786275117951277</v>
      </c>
      <c r="P95">
        <f t="shared" si="56"/>
        <v>0.0049572550235902554</v>
      </c>
      <c r="Q95">
        <f t="shared" si="57"/>
        <v>0.02478627511795128</v>
      </c>
      <c r="R95">
        <f t="shared" si="58"/>
        <v>0.04957255023590256</v>
      </c>
      <c r="S95">
        <f t="shared" si="59"/>
        <v>0.14871765070770768</v>
      </c>
      <c r="V95" s="9">
        <f t="shared" si="60"/>
        <v>6.7095390556695085</v>
      </c>
      <c r="W95" s="7">
        <f t="shared" si="61"/>
        <v>9.491774120513496</v>
      </c>
      <c r="X95" s="8">
        <f t="shared" si="62"/>
        <v>0.000671400235436689</v>
      </c>
      <c r="Y95" s="9">
        <f t="shared" si="63"/>
        <v>4.402328868481117</v>
      </c>
      <c r="Z95" s="7">
        <f t="shared" si="64"/>
        <v>2.015494422771704</v>
      </c>
      <c r="AA95" s="8">
        <f t="shared" si="65"/>
        <v>0.00045253629117607876</v>
      </c>
      <c r="AB95">
        <f t="shared" si="66"/>
        <v>4.325631642817644</v>
      </c>
      <c r="AC95">
        <f t="shared" si="67"/>
        <v>1.0096942126350519</v>
      </c>
      <c r="AD95">
        <f t="shared" si="68"/>
        <v>0.0004233411471165431</v>
      </c>
      <c r="AE95" s="9">
        <f t="shared" si="69"/>
        <v>4.301025899976064</v>
      </c>
      <c r="AF95" s="7">
        <f t="shared" si="70"/>
        <v>0.2020637685895521</v>
      </c>
      <c r="AG95" s="8">
        <f t="shared" si="71"/>
        <v>0.0004129690632135867</v>
      </c>
      <c r="AH95">
        <f t="shared" si="72"/>
        <v>4.30025647995236</v>
      </c>
      <c r="AI95">
        <f t="shared" si="73"/>
        <v>0.10103383750981655</v>
      </c>
      <c r="AJ95">
        <f t="shared" si="74"/>
        <v>0.0004126358898569701</v>
      </c>
      <c r="AK95" s="9">
        <f t="shared" si="75"/>
        <v>4.300028497935726</v>
      </c>
      <c r="AL95" s="7">
        <f t="shared" si="76"/>
        <v>0.0336781387515675</v>
      </c>
      <c r="AM95" s="8">
        <f t="shared" si="77"/>
        <v>0.00041253706316607847</v>
      </c>
      <c r="AP95">
        <v>0.009568484552045306</v>
      </c>
      <c r="AQ95">
        <v>0.01779441736118002</v>
      </c>
      <c r="AR95">
        <v>0.022665811639996675</v>
      </c>
      <c r="AS95">
        <v>0.024547439519223373</v>
      </c>
      <c r="AT95">
        <v>0.02478627511795128</v>
      </c>
      <c r="AV95">
        <v>0.00015942242563788813</v>
      </c>
      <c r="AW95">
        <v>0.00029647632946492897</v>
      </c>
      <c r="AX95">
        <v>0.00037763959914920495</v>
      </c>
      <c r="AY95">
        <v>0.00040898977576521624</v>
      </c>
      <c r="AZ95">
        <v>0.00041296906321358666</v>
      </c>
    </row>
    <row r="96" spans="6:52" ht="12.75">
      <c r="F96">
        <f aca="true" t="shared" si="85" ref="F96:F104">F95+200</f>
        <v>108400</v>
      </c>
      <c r="G96">
        <f t="shared" si="79"/>
        <v>542000</v>
      </c>
      <c r="H96">
        <f t="shared" si="80"/>
        <v>1084000</v>
      </c>
      <c r="I96">
        <f t="shared" si="81"/>
        <v>5420000</v>
      </c>
      <c r="J96">
        <f t="shared" si="82"/>
        <v>10840000</v>
      </c>
      <c r="K96">
        <f t="shared" si="83"/>
        <v>32520000</v>
      </c>
      <c r="N96">
        <f t="shared" si="54"/>
        <v>0.00047249946482490397</v>
      </c>
      <c r="O96">
        <f t="shared" si="55"/>
        <v>0.0023624973241245196</v>
      </c>
      <c r="P96">
        <f t="shared" si="56"/>
        <v>0.004724994648249039</v>
      </c>
      <c r="Q96">
        <f t="shared" si="57"/>
        <v>0.023624973241245198</v>
      </c>
      <c r="R96">
        <f t="shared" si="58"/>
        <v>0.047249946482490396</v>
      </c>
      <c r="S96">
        <f t="shared" si="59"/>
        <v>0.1417498394474712</v>
      </c>
      <c r="V96" s="9">
        <f t="shared" si="60"/>
        <v>6.701191899421465</v>
      </c>
      <c r="W96" s="7">
        <f t="shared" si="61"/>
        <v>9.476376684109125</v>
      </c>
      <c r="X96" s="8">
        <f t="shared" si="62"/>
        <v>0.0006387439907990417</v>
      </c>
      <c r="Y96" s="9">
        <f t="shared" si="63"/>
        <v>4.401952585886974</v>
      </c>
      <c r="Z96" s="7">
        <f t="shared" si="64"/>
        <v>2.0117948674088346</v>
      </c>
      <c r="AA96" s="8">
        <f t="shared" si="65"/>
        <v>0.00043041156088351976</v>
      </c>
      <c r="AB96">
        <f t="shared" si="66"/>
        <v>4.325537208993601</v>
      </c>
      <c r="AC96">
        <f t="shared" si="67"/>
        <v>1.0078337010152691</v>
      </c>
      <c r="AD96">
        <f t="shared" si="68"/>
        <v>0.00040272512457610506</v>
      </c>
      <c r="AE96" s="9">
        <f t="shared" si="69"/>
        <v>4.301022117956686</v>
      </c>
      <c r="AF96" s="7">
        <f t="shared" si="70"/>
        <v>0.20169097637469133</v>
      </c>
      <c r="AG96" s="8">
        <f t="shared" si="71"/>
        <v>0.000392892587842545</v>
      </c>
      <c r="AH96">
        <f t="shared" si="72"/>
        <v>4.300255534411024</v>
      </c>
      <c r="AI96">
        <f t="shared" si="73"/>
        <v>0.10084743061139805</v>
      </c>
      <c r="AJ96">
        <f t="shared" si="74"/>
        <v>0.0003925767773734314</v>
      </c>
      <c r="AK96" s="9">
        <f t="shared" si="75"/>
        <v>4.300028392874376</v>
      </c>
      <c r="AL96" s="7">
        <f t="shared" si="76"/>
        <v>0.0336160020529403</v>
      </c>
      <c r="AM96" s="8">
        <f t="shared" si="77"/>
        <v>0.00039248310128405645</v>
      </c>
      <c r="AP96">
        <v>0.00937984731652832</v>
      </c>
      <c r="AQ96">
        <v>0.017179212894870382</v>
      </c>
      <c r="AR96">
        <v>0.021687518915177936</v>
      </c>
      <c r="AS96">
        <v>0.023407497942838314</v>
      </c>
      <c r="AT96">
        <v>0.023624973241245198</v>
      </c>
      <c r="AV96">
        <v>0.00015599054644958928</v>
      </c>
      <c r="AW96">
        <v>0.00028569706058248614</v>
      </c>
      <c r="AX96">
        <v>0.0003606719611259672</v>
      </c>
      <c r="AY96">
        <v>0.00038927588817857503</v>
      </c>
      <c r="AZ96">
        <v>0.000392892587842545</v>
      </c>
    </row>
    <row r="97" spans="6:52" ht="12.75">
      <c r="F97">
        <f t="shared" si="85"/>
        <v>108600</v>
      </c>
      <c r="G97">
        <f t="shared" si="79"/>
        <v>543000</v>
      </c>
      <c r="H97">
        <f t="shared" si="80"/>
        <v>1086000</v>
      </c>
      <c r="I97">
        <f t="shared" si="81"/>
        <v>5430000</v>
      </c>
      <c r="J97">
        <f t="shared" si="82"/>
        <v>10860000</v>
      </c>
      <c r="K97">
        <f t="shared" si="83"/>
        <v>32580000</v>
      </c>
      <c r="N97">
        <f t="shared" si="54"/>
        <v>0.0004508633222305888</v>
      </c>
      <c r="O97">
        <f t="shared" si="55"/>
        <v>0.002254316611152944</v>
      </c>
      <c r="P97">
        <f t="shared" si="56"/>
        <v>0.004508633222305888</v>
      </c>
      <c r="Q97">
        <f t="shared" si="57"/>
        <v>0.02254316611152944</v>
      </c>
      <c r="R97">
        <f t="shared" si="58"/>
        <v>0.04508633222305888</v>
      </c>
      <c r="S97">
        <f t="shared" si="59"/>
        <v>0.13525899666917662</v>
      </c>
      <c r="V97" s="9">
        <f t="shared" si="60"/>
        <v>6.692887120673303</v>
      </c>
      <c r="W97" s="7">
        <f t="shared" si="61"/>
        <v>9.46102524203975</v>
      </c>
      <c r="X97" s="8">
        <f t="shared" si="62"/>
        <v>0.0006083534060054589</v>
      </c>
      <c r="Y97" s="9">
        <f t="shared" si="63"/>
        <v>4.401578373212861</v>
      </c>
      <c r="Z97" s="7">
        <f t="shared" si="64"/>
        <v>2.008108833695856</v>
      </c>
      <c r="AA97" s="8">
        <f t="shared" si="65"/>
        <v>0.0004098264858395726</v>
      </c>
      <c r="AB97">
        <f t="shared" si="66"/>
        <v>4.325443295978114</v>
      </c>
      <c r="AC97">
        <f t="shared" si="67"/>
        <v>1.0059800289363197</v>
      </c>
      <c r="AD97">
        <f t="shared" si="68"/>
        <v>0.0003835413387363231</v>
      </c>
      <c r="AE97" s="9">
        <f t="shared" si="69"/>
        <v>4.301018356812482</v>
      </c>
      <c r="AF97" s="7">
        <f t="shared" si="70"/>
        <v>0.20131955713789973</v>
      </c>
      <c r="AG97" s="8">
        <f t="shared" si="71"/>
        <v>0.00037420980888800516</v>
      </c>
      <c r="AH97">
        <f t="shared" si="72"/>
        <v>4.300254594088817</v>
      </c>
      <c r="AI97">
        <f t="shared" si="73"/>
        <v>0.1006617102813573</v>
      </c>
      <c r="AJ97">
        <f t="shared" si="74"/>
        <v>0.00037391011993776033</v>
      </c>
      <c r="AK97" s="9">
        <f t="shared" si="75"/>
        <v>4.300028288392941</v>
      </c>
      <c r="AL97" s="7">
        <f t="shared" si="76"/>
        <v>0.03355409421827585</v>
      </c>
      <c r="AM97" s="8">
        <f t="shared" si="77"/>
        <v>0.0003738212261913745</v>
      </c>
      <c r="AP97">
        <v>0.00919443857920722</v>
      </c>
      <c r="AQ97">
        <v>0.016591882118876064</v>
      </c>
      <c r="AR97">
        <v>0.020769425104113705</v>
      </c>
      <c r="AS97">
        <v>0.02234470578066876</v>
      </c>
      <c r="AT97">
        <v>0.02254316611152944</v>
      </c>
      <c r="AV97">
        <v>0.00015262492795091258</v>
      </c>
      <c r="AW97">
        <v>0.0002754202761972055</v>
      </c>
      <c r="AX97">
        <v>0.00034476623915525174</v>
      </c>
      <c r="AY97">
        <v>0.000370915426807165</v>
      </c>
      <c r="AZ97">
        <v>0.0003742098088880051</v>
      </c>
    </row>
    <row r="98" spans="6:52" ht="12.75">
      <c r="F98">
        <f t="shared" si="85"/>
        <v>108800</v>
      </c>
      <c r="G98">
        <f t="shared" si="79"/>
        <v>544000</v>
      </c>
      <c r="H98">
        <f t="shared" si="80"/>
        <v>1088000</v>
      </c>
      <c r="I98">
        <f t="shared" si="81"/>
        <v>5440000</v>
      </c>
      <c r="J98">
        <f t="shared" si="82"/>
        <v>10880000</v>
      </c>
      <c r="K98">
        <f t="shared" si="83"/>
        <v>32640000</v>
      </c>
      <c r="N98">
        <f t="shared" si="54"/>
        <v>0.0004306754491160208</v>
      </c>
      <c r="O98">
        <f t="shared" si="55"/>
        <v>0.0021533772455801037</v>
      </c>
      <c r="P98">
        <f t="shared" si="56"/>
        <v>0.0043067544911602074</v>
      </c>
      <c r="Q98">
        <f t="shared" si="57"/>
        <v>0.02153377245580104</v>
      </c>
      <c r="R98">
        <f t="shared" si="58"/>
        <v>0.04306754491160208</v>
      </c>
      <c r="S98">
        <f t="shared" si="59"/>
        <v>0.12920263473480623</v>
      </c>
      <c r="V98" s="9">
        <f t="shared" si="60"/>
        <v>6.684624439530191</v>
      </c>
      <c r="W98" s="7">
        <f t="shared" si="61"/>
        <v>9.445719611321147</v>
      </c>
      <c r="X98" s="8">
        <f t="shared" si="62"/>
        <v>0.0005800253016519525</v>
      </c>
      <c r="Y98" s="9">
        <f t="shared" si="63"/>
        <v>4.401206215317363</v>
      </c>
      <c r="Z98" s="7">
        <f t="shared" si="64"/>
        <v>2.004436247829353</v>
      </c>
      <c r="AA98" s="8">
        <f t="shared" si="65"/>
        <v>0.0003906427628502593</v>
      </c>
      <c r="AB98">
        <f t="shared" si="66"/>
        <v>4.325349899949301</v>
      </c>
      <c r="AC98">
        <f t="shared" si="67"/>
        <v>1.0041331587766322</v>
      </c>
      <c r="AD98">
        <f t="shared" si="68"/>
        <v>0.0003656612480489922</v>
      </c>
      <c r="AE98" s="9">
        <f t="shared" si="69"/>
        <v>4.301014616390108</v>
      </c>
      <c r="AF98" s="7">
        <f t="shared" si="70"/>
        <v>0.20094950330838124</v>
      </c>
      <c r="AG98" s="8">
        <f t="shared" si="71"/>
        <v>0.00035679569324843265</v>
      </c>
      <c r="AH98">
        <f t="shared" si="72"/>
        <v>4.3002536589473985</v>
      </c>
      <c r="AI98">
        <f t="shared" si="73"/>
        <v>0.10047667273356836</v>
      </c>
      <c r="AJ98">
        <f t="shared" si="74"/>
        <v>0.00035651099750945187</v>
      </c>
      <c r="AK98" s="9">
        <f t="shared" si="75"/>
        <v>4.300028184487159</v>
      </c>
      <c r="AL98" s="7">
        <f t="shared" si="76"/>
        <v>0.03349241398546031</v>
      </c>
      <c r="AM98" s="8">
        <f t="shared" si="77"/>
        <v>0.00035642655138834635</v>
      </c>
      <c r="AP98">
        <v>0.009012310031844427</v>
      </c>
      <c r="AQ98">
        <v>0.016031015474343747</v>
      </c>
      <c r="AR98">
        <v>0.01990683025970407</v>
      </c>
      <c r="AS98">
        <v>0.021352284546630518</v>
      </c>
      <c r="AT98">
        <v>0.02153377245580104</v>
      </c>
      <c r="AV98">
        <v>0.00014932606036317103</v>
      </c>
      <c r="AW98">
        <v>0.0002656198439630097</v>
      </c>
      <c r="AX98">
        <v>0.0003298386902466122</v>
      </c>
      <c r="AY98">
        <v>0.0003537885980215458</v>
      </c>
      <c r="AZ98">
        <v>0.0003567956932484326</v>
      </c>
    </row>
    <row r="99" spans="6:52" ht="12.75">
      <c r="F99">
        <f t="shared" si="85"/>
        <v>109000</v>
      </c>
      <c r="G99">
        <f t="shared" si="79"/>
        <v>545000</v>
      </c>
      <c r="H99">
        <f t="shared" si="80"/>
        <v>1090000</v>
      </c>
      <c r="I99">
        <f t="shared" si="81"/>
        <v>5450000</v>
      </c>
      <c r="J99">
        <f t="shared" si="82"/>
        <v>10900000</v>
      </c>
      <c r="K99">
        <f t="shared" si="83"/>
        <v>32700000</v>
      </c>
      <c r="N99">
        <f t="shared" si="54"/>
        <v>0.0004118096210115361</v>
      </c>
      <c r="O99">
        <f t="shared" si="55"/>
        <v>0.0020590481050576804</v>
      </c>
      <c r="P99">
        <f t="shared" si="56"/>
        <v>0.004118096210115361</v>
      </c>
      <c r="Q99">
        <f t="shared" si="57"/>
        <v>0.020590481050576804</v>
      </c>
      <c r="R99">
        <f t="shared" si="58"/>
        <v>0.04118096210115361</v>
      </c>
      <c r="S99">
        <f t="shared" si="59"/>
        <v>0.12354288630346082</v>
      </c>
      <c r="V99" s="9">
        <f t="shared" si="60"/>
        <v>6.6764035783471325</v>
      </c>
      <c r="W99" s="7">
        <f t="shared" si="61"/>
        <v>9.430459609745158</v>
      </c>
      <c r="X99" s="8">
        <f t="shared" si="62"/>
        <v>0.0005535786827080448</v>
      </c>
      <c r="Y99" s="9">
        <f t="shared" si="63"/>
        <v>4.400836097197142</v>
      </c>
      <c r="Z99" s="7">
        <f t="shared" si="64"/>
        <v>2.000777036540628</v>
      </c>
      <c r="AA99" s="8">
        <f t="shared" si="65"/>
        <v>0.00037273720487127353</v>
      </c>
      <c r="AB99">
        <f t="shared" si="66"/>
        <v>4.325257017120264</v>
      </c>
      <c r="AC99">
        <f t="shared" si="67"/>
        <v>1.002293053189877</v>
      </c>
      <c r="AD99">
        <f t="shared" si="68"/>
        <v>0.00034897035276951774</v>
      </c>
      <c r="AE99" s="9">
        <f t="shared" si="69"/>
        <v>4.301010896537623</v>
      </c>
      <c r="AF99" s="7">
        <f t="shared" si="70"/>
        <v>0.20058080737089834</v>
      </c>
      <c r="AG99" s="8">
        <f t="shared" si="71"/>
        <v>0.00034053886308811805</v>
      </c>
      <c r="AH99">
        <f t="shared" si="72"/>
        <v>4.30025272894878</v>
      </c>
      <c r="AI99">
        <f t="shared" si="73"/>
        <v>0.1002923142096926</v>
      </c>
      <c r="AJ99">
        <f t="shared" si="74"/>
        <v>0.00034026813285382225</v>
      </c>
      <c r="AK99" s="9">
        <f t="shared" si="75"/>
        <v>4.300028081152811</v>
      </c>
      <c r="AL99" s="7">
        <f t="shared" si="76"/>
        <v>0.033430960101643</v>
      </c>
      <c r="AM99" s="8">
        <f t="shared" si="77"/>
        <v>0.00034018782948466253</v>
      </c>
      <c r="AP99">
        <v>0.008833501134786646</v>
      </c>
      <c r="AQ99">
        <v>0.015495267824082901</v>
      </c>
      <c r="AR99">
        <v>0.01909547020705589</v>
      </c>
      <c r="AS99">
        <v>0.02042418115409408</v>
      </c>
      <c r="AT99">
        <v>0.020590481050576804</v>
      </c>
      <c r="AV99">
        <v>0.00014609422801433665</v>
      </c>
      <c r="AW99">
        <v>0.00025627088920835437</v>
      </c>
      <c r="AX99">
        <v>0.0003158133944744181</v>
      </c>
      <c r="AY99">
        <v>0.00033778848646793164</v>
      </c>
      <c r="AZ99">
        <v>0.00034053886308811805</v>
      </c>
    </row>
    <row r="100" spans="6:52" ht="12.75">
      <c r="F100">
        <f t="shared" si="85"/>
        <v>109200</v>
      </c>
      <c r="G100">
        <f t="shared" si="79"/>
        <v>546000</v>
      </c>
      <c r="H100">
        <f t="shared" si="80"/>
        <v>1092000</v>
      </c>
      <c r="I100">
        <f t="shared" si="81"/>
        <v>5460000</v>
      </c>
      <c r="J100">
        <f t="shared" si="82"/>
        <v>10920000</v>
      </c>
      <c r="K100">
        <f t="shared" si="83"/>
        <v>32760000</v>
      </c>
      <c r="N100">
        <f t="shared" si="54"/>
        <v>0.00039415305058987393</v>
      </c>
      <c r="O100">
        <f t="shared" si="55"/>
        <v>0.0019707652529493695</v>
      </c>
      <c r="P100">
        <f t="shared" si="56"/>
        <v>0.003941530505898739</v>
      </c>
      <c r="Q100">
        <f t="shared" si="57"/>
        <v>0.019707652529493695</v>
      </c>
      <c r="R100">
        <f t="shared" si="58"/>
        <v>0.03941530505898739</v>
      </c>
      <c r="S100">
        <f t="shared" si="59"/>
        <v>0.11824591517696219</v>
      </c>
      <c r="V100" s="9">
        <f t="shared" si="60"/>
        <v>6.668224261707907</v>
      </c>
      <c r="W100" s="7">
        <f t="shared" si="61"/>
        <v>9.415245055877875</v>
      </c>
      <c r="X100" s="8">
        <f>const*(W100/V100)*SQRT(V100^2+W100^2)*F100/((1-(F100/Run1)^2)^2+(F100/(Q*Run1))^2)</f>
        <v>0.0005288519019311745</v>
      </c>
      <c r="Y100" s="9">
        <f t="shared" si="63"/>
        <v>4.40046800398543</v>
      </c>
      <c r="Z100" s="7">
        <f t="shared" si="64"/>
        <v>1.99713112709088</v>
      </c>
      <c r="AA100" s="8">
        <f>const*(Z100/Y100)*SQRT(Y100^2+Z100^2)*G100/((1-(G100/Run2)^2)^2+(G100/(Q*Run2))^2)</f>
        <v>0.00035599980686977425</v>
      </c>
      <c r="AB100">
        <f t="shared" si="66"/>
        <v>4.325164643738709</v>
      </c>
      <c r="AC100">
        <f t="shared" si="67"/>
        <v>1.0004596751024524</v>
      </c>
      <c r="AD100">
        <f>const*(AC100/AB100)*SQRT(AB100^2+AC100^2)*H100/((1-(H100/Run3)^2)^2+(H100/(Q*Run3))^2)</f>
        <v>0.0003333663989224982</v>
      </c>
      <c r="AE100" s="9">
        <f t="shared" si="69"/>
        <v>4.301007197104474</v>
      </c>
      <c r="AF100" s="7">
        <f t="shared" si="70"/>
        <v>0.2002134618652631</v>
      </c>
      <c r="AG100" s="8">
        <f>const*(AF100/AE100)*SQRT(AE100^2+AF100^2)*I100/((1-(I100/Run4)^2)^2+(I100/(Q*Run4))^2)</f>
        <v>0.0003253398495257704</v>
      </c>
      <c r="AH100">
        <f t="shared" si="72"/>
        <v>4.30025180405532</v>
      </c>
      <c r="AI100">
        <f t="shared" si="73"/>
        <v>0.10010863097892404</v>
      </c>
      <c r="AJ100">
        <f>const*(AI100/AH100)*SQRT(AI100^2+AH100^2)*J100/((1-(J100/Run5)^2)^2+(J100/(Q*Run5))^2)</f>
        <v>0.00032508214683373335</v>
      </c>
      <c r="AK100" s="9">
        <f t="shared" si="75"/>
        <v>4.300027978385713</v>
      </c>
      <c r="AL100" s="7">
        <f t="shared" si="76"/>
        <v>0.033369731323151616</v>
      </c>
      <c r="AM100" s="8">
        <f>const*(AL100/AK100)*SQRT(AK100^2+AL100^2)*K100/((1-(K100/Run6)^2)^2+(K100/(Q*Run6))^2)</f>
        <v>0.0003250057079667114</v>
      </c>
      <c r="AP100">
        <v>0.00865804011390853</v>
      </c>
      <c r="AQ100">
        <v>0.014983357908231411</v>
      </c>
      <c r="AR100">
        <v>0.018331470643007688</v>
      </c>
      <c r="AS100">
        <v>0.019554977089445112</v>
      </c>
      <c r="AT100">
        <v>0.019707652529493695</v>
      </c>
      <c r="AV100">
        <v>0.0001429295276863424</v>
      </c>
      <c r="AW100">
        <v>0.0002473497744066428</v>
      </c>
      <c r="AX100">
        <v>0.0003026214254415524</v>
      </c>
      <c r="AY100">
        <v>0.0003228194374869773</v>
      </c>
      <c r="AZ100">
        <v>0.0003253398495257704</v>
      </c>
    </row>
    <row r="101" spans="6:52" ht="12.75">
      <c r="F101">
        <f t="shared" si="85"/>
        <v>109400</v>
      </c>
      <c r="G101">
        <f t="shared" si="79"/>
        <v>547000</v>
      </c>
      <c r="H101">
        <f t="shared" si="80"/>
        <v>1094000</v>
      </c>
      <c r="I101">
        <f t="shared" si="81"/>
        <v>5470000</v>
      </c>
      <c r="J101">
        <f t="shared" si="82"/>
        <v>10940000</v>
      </c>
      <c r="K101">
        <f t="shared" si="83"/>
        <v>32820000</v>
      </c>
      <c r="N101">
        <f t="shared" si="54"/>
        <v>0.0003776047094569031</v>
      </c>
      <c r="O101">
        <f t="shared" si="55"/>
        <v>0.0018880235472845154</v>
      </c>
      <c r="P101">
        <f t="shared" si="56"/>
        <v>0.003776047094569031</v>
      </c>
      <c r="Q101">
        <f t="shared" si="57"/>
        <v>0.018880235472845154</v>
      </c>
      <c r="R101">
        <f t="shared" si="58"/>
        <v>0.03776047094569031</v>
      </c>
      <c r="S101">
        <f t="shared" si="59"/>
        <v>0.11328141283707092</v>
      </c>
      <c r="V101" s="9">
        <f t="shared" si="60"/>
        <v>6.660086216404238</v>
      </c>
      <c r="W101" s="7">
        <f t="shared" si="61"/>
        <v>9.400075769057793</v>
      </c>
      <c r="X101" s="8">
        <f>const*(W101/V101)*SQRT(V101^2+W101^2)*F101/((1-(F101/Run1)^2)^2+(F101/(Q*Run1))^2)</f>
        <v>0.0005057002366805178</v>
      </c>
      <c r="Y101" s="9">
        <f t="shared" si="63"/>
        <v>4.4001019209505445</v>
      </c>
      <c r="Z101" s="7">
        <f t="shared" si="64"/>
        <v>1.993498447266435</v>
      </c>
      <c r="AA101" s="8">
        <f>const*(Z101/Y101)*SQRT(Y101^2+Z101^2)*G101/((1-(G101/Run2)^2)^2+(G101/(Q*Run2))^2)</f>
        <v>0.0003403320937044283</v>
      </c>
      <c r="AB101">
        <f t="shared" si="66"/>
        <v>4.325072776086565</v>
      </c>
      <c r="AC101">
        <f t="shared" si="67"/>
        <v>0.9986329877110024</v>
      </c>
      <c r="AD101">
        <f>const*(AC101/AB101)*SQRT(AB101^2+AC101^2)*H101/((1-(H101/Run3)^2)^2+(H101/(Q*Run3))^2)</f>
        <v>0.0003187578440810019</v>
      </c>
      <c r="AE101" s="9">
        <f t="shared" si="69"/>
        <v>4.3010035179414885</v>
      </c>
      <c r="AF101" s="7">
        <f t="shared" si="70"/>
        <v>0.19984745938583426</v>
      </c>
      <c r="AG101" s="8">
        <f>const*(AF101/AE101)*SQRT(AE101^2+AF101^2)*I101/((1-(I101/Run4)^2)^2+(I101/(Q*Run4))^2)</f>
        <v>0.0003111096008586748</v>
      </c>
      <c r="AH101">
        <f t="shared" si="72"/>
        <v>4.300250884229722</v>
      </c>
      <c r="AI101">
        <f t="shared" si="73"/>
        <v>0.09992561933773786</v>
      </c>
      <c r="AJ101">
        <f>const*(AI101/AH101)*SQRT(AI101^2+AH101^2)*J101/((1-(J101/Run5)^2)^2+(J101/(Q*Run5))^2)</f>
        <v>0.0003108640680021935</v>
      </c>
      <c r="AK101" s="9">
        <f t="shared" si="75"/>
        <v>4.300027876181721</v>
      </c>
      <c r="AL101" s="7">
        <f t="shared" si="76"/>
        <v>0.03330872641540831</v>
      </c>
      <c r="AM101" s="8">
        <f>const*(AL101/AK101)*SQRT(AK101^2+AL101^2)*K101/((1-(K101/Run6)^2)^2+(K101/(Q*Run6))^2)</f>
        <v>0.0003107912391961519</v>
      </c>
      <c r="AP101">
        <v>0.00848594491325389</v>
      </c>
      <c r="AQ101">
        <v>0.01449406723831513</v>
      </c>
      <c r="AR101">
        <v>0.017611306540514023</v>
      </c>
      <c r="AS101">
        <v>0.018739810529240074</v>
      </c>
      <c r="AT101">
        <v>0.018880235472845154</v>
      </c>
      <c r="AV101">
        <v>0.0001398318860306712</v>
      </c>
      <c r="AW101">
        <v>0.00023883406961827975</v>
      </c>
      <c r="AX101">
        <v>0.00029020011727604907</v>
      </c>
      <c r="AY101">
        <v>0.0003087956705997851</v>
      </c>
      <c r="AZ101">
        <v>0.0003111096008586748</v>
      </c>
    </row>
    <row r="102" spans="6:52" ht="12.75">
      <c r="F102">
        <f t="shared" si="85"/>
        <v>109600</v>
      </c>
      <c r="G102">
        <f t="shared" si="79"/>
        <v>548000</v>
      </c>
      <c r="H102">
        <f t="shared" si="80"/>
        <v>1096000</v>
      </c>
      <c r="I102">
        <f t="shared" si="81"/>
        <v>5480000</v>
      </c>
      <c r="J102">
        <f t="shared" si="82"/>
        <v>10960000</v>
      </c>
      <c r="K102">
        <f t="shared" si="83"/>
        <v>32880000</v>
      </c>
      <c r="N102">
        <f t="shared" si="54"/>
        <v>0.00036207388913572314</v>
      </c>
      <c r="O102">
        <f t="shared" si="55"/>
        <v>0.0018103694456786156</v>
      </c>
      <c r="P102">
        <f t="shared" si="56"/>
        <v>0.003620738891357231</v>
      </c>
      <c r="Q102">
        <f t="shared" si="57"/>
        <v>0.018103694456786158</v>
      </c>
      <c r="R102">
        <f t="shared" si="58"/>
        <v>0.036207388913572315</v>
      </c>
      <c r="S102">
        <f t="shared" si="59"/>
        <v>0.10862216674071695</v>
      </c>
      <c r="V102" s="9">
        <f t="shared" si="60"/>
        <v>6.651989171415171</v>
      </c>
      <c r="W102" s="7">
        <f t="shared" si="61"/>
        <v>9.384951569393932</v>
      </c>
      <c r="X102" s="8">
        <f>const*(W102/V102)*SQRT(V102^2+W102^2)*F102/((1-(F102/Run1)^2)^2+(F102/(Q*Run1))^2)</f>
        <v>0.0004839938118081886</v>
      </c>
      <c r="Y102" s="9">
        <f t="shared" si="63"/>
        <v>4.399737833494418</v>
      </c>
      <c r="Z102" s="7">
        <f t="shared" si="64"/>
        <v>1.98987892537403</v>
      </c>
      <c r="AA102" s="8">
        <f>const*(Z102/Y102)*SQRT(Y102^2+Z102^2)*G102/((1-(G102/Run2)^2)^2+(G102/(Q*Run2))^2)</f>
        <v>0.0003256457040796297</v>
      </c>
      <c r="AB102">
        <f t="shared" si="66"/>
        <v>4.324981410479613</v>
      </c>
      <c r="AC102">
        <f t="shared" si="67"/>
        <v>0.996812954479961</v>
      </c>
      <c r="AD102">
        <f>const*(AC102/AB102)*SQRT(AB102^2+AC102^2)*H102/((1-(H102/Run3)^2)^2+(H102/(Q*Run3))^2)</f>
        <v>0.0003050625423154248</v>
      </c>
      <c r="AE102" s="9">
        <f t="shared" si="69"/>
        <v>4.300999858900847</v>
      </c>
      <c r="AF102" s="7">
        <f t="shared" si="70"/>
        <v>0.1994827925810194</v>
      </c>
      <c r="AG102" s="8">
        <f>const*(AF102/AE102)*SQRT(AE102^2+AF102^2)*I102/((1-(I102/Run4)^2)^2+(I102/(Q*Run4))^2)</f>
        <v>0.00029776820386747944</v>
      </c>
      <c r="AH102">
        <f t="shared" si="72"/>
        <v>4.3002499694350265</v>
      </c>
      <c r="AI102">
        <f t="shared" si="73"/>
        <v>0.09974327560964132</v>
      </c>
      <c r="AJ102">
        <f>const*(AI102/AH102)*SQRT(AI102^2+AH102^2)*J102/((1-(J102/Run5)^2)^2+(J102/(Q*Run5))^2)</f>
        <v>0.0002975340550792465</v>
      </c>
      <c r="AK102" s="9">
        <f t="shared" si="75"/>
        <v>4.300027774536729</v>
      </c>
      <c r="AL102" s="7">
        <f t="shared" si="76"/>
        <v>0.03324794415284673</v>
      </c>
      <c r="AM102" s="8">
        <f>const*(AL102/AK102)*SQRT(AK102^2+AL102^2)*K102/((1-(K102/Run6)^2)^2+(K102/(Q*Run6))^2)</f>
        <v>0.0002974646032345262</v>
      </c>
      <c r="AP102">
        <v>0.008317224101225146</v>
      </c>
      <c r="AQ102">
        <v>0.014026238563923323</v>
      </c>
      <c r="AR102">
        <v>0.01693176620684377</v>
      </c>
      <c r="AS102">
        <v>0.017974309343262555</v>
      </c>
      <c r="AT102">
        <v>0.018103694456786158</v>
      </c>
      <c r="AV102">
        <v>0.00013680107602880855</v>
      </c>
      <c r="AW102">
        <v>0.00023070251622760008</v>
      </c>
      <c r="AX102">
        <v>0.0002784924162165177</v>
      </c>
      <c r="AY102">
        <v>0.00029564008725829354</v>
      </c>
      <c r="AZ102">
        <v>0.00029776820386747944</v>
      </c>
    </row>
    <row r="103" spans="6:52" ht="12.75">
      <c r="F103">
        <f t="shared" si="85"/>
        <v>109800</v>
      </c>
      <c r="G103">
        <f t="shared" si="79"/>
        <v>549000</v>
      </c>
      <c r="H103">
        <f t="shared" si="80"/>
        <v>1098000</v>
      </c>
      <c r="I103">
        <f t="shared" si="81"/>
        <v>5490000</v>
      </c>
      <c r="J103">
        <f t="shared" si="82"/>
        <v>10980000</v>
      </c>
      <c r="K103">
        <f t="shared" si="83"/>
        <v>32940000</v>
      </c>
      <c r="N103">
        <f t="shared" si="54"/>
        <v>0.0003474789631136341</v>
      </c>
      <c r="O103">
        <f t="shared" si="55"/>
        <v>0.001737394815568171</v>
      </c>
      <c r="P103">
        <f t="shared" si="56"/>
        <v>0.003474789631136342</v>
      </c>
      <c r="Q103">
        <f t="shared" si="57"/>
        <v>0.017373948155681707</v>
      </c>
      <c r="R103">
        <f t="shared" si="58"/>
        <v>0.034747896311363415</v>
      </c>
      <c r="S103">
        <f t="shared" si="59"/>
        <v>0.10424368893409024</v>
      </c>
      <c r="V103" s="9">
        <f t="shared" si="60"/>
        <v>6.6439328578866785</v>
      </c>
      <c r="W103" s="7">
        <f t="shared" si="61"/>
        <v>9.36987227776393</v>
      </c>
      <c r="X103" s="8">
        <f>const*(W103/V103)*SQRT(V103^2+W103^2)*F103/((1-(F103/Run1)^2)^2+(F103/(Q*Run1))^2)</f>
        <v>0.00046361581337269316</v>
      </c>
      <c r="Y103" s="9">
        <f t="shared" si="63"/>
        <v>4.399375727151148</v>
      </c>
      <c r="Z103" s="7">
        <f t="shared" si="64"/>
        <v>1.9862724902361444</v>
      </c>
      <c r="AA103" s="8">
        <f>const*(Z103/Y103)*SQRT(Y103^2+Z103^2)*G103/((1-(G103/Run2)^2)^2+(G103/(Q*Run2))^2)</f>
        <v>0.0003118611728674052</v>
      </c>
      <c r="AB103">
        <f t="shared" si="66"/>
        <v>4.324890543267116</v>
      </c>
      <c r="AC103">
        <f t="shared" si="67"/>
        <v>0.9949995391391214</v>
      </c>
      <c r="AD103">
        <f>const*(AC103/AB103)*SQRT(AB103^2+AC103^2)*H103/((1-(H103/Run3)^2)^2+(H103/(Q*Run3))^2)</f>
        <v>0.00029220661331253605</v>
      </c>
      <c r="AE103" s="9">
        <f t="shared" si="69"/>
        <v>4.300996219836082</v>
      </c>
      <c r="AF103" s="7">
        <f t="shared" si="70"/>
        <v>0.19911945415278298</v>
      </c>
      <c r="AG103" s="8">
        <f>const*(AF103/AE103)*SQRT(AE103^2+AF103^2)*I103/((1-(I103/Run4)^2)^2+(I103/(Q*Run4))^2)</f>
        <v>0.0002852437841776777</v>
      </c>
      <c r="AH103">
        <f t="shared" si="72"/>
        <v>4.300249059634614</v>
      </c>
      <c r="AI103">
        <f t="shared" si="73"/>
        <v>0.09956159614492777</v>
      </c>
      <c r="AJ103">
        <f>const*(AI103/AH103)*SQRT(AI103^2+AH103^2)*J103/((1-(J103/Run5)^2)^2+(J103/(Q*Run5))^2)</f>
        <v>0.0002850202983206765</v>
      </c>
      <c r="AK103" s="9">
        <f t="shared" si="75"/>
        <v>4.300027673446667</v>
      </c>
      <c r="AL103" s="7">
        <f t="shared" si="76"/>
        <v>0.033187383318829936</v>
      </c>
      <c r="AM103" s="8">
        <f>const*(AL103/AK103)*SQRT(AK103^2+AL103^2)*K103/((1-(K103/Run6)^2)^2+(K103/(Q*Run6))^2)</f>
        <v>0.0002849540095107725</v>
      </c>
      <c r="AP103">
        <v>0.00815187772899358</v>
      </c>
      <c r="AQ103">
        <v>0.013578774022239963</v>
      </c>
      <c r="AR103">
        <v>0.016289919426086187</v>
      </c>
      <c r="AS103">
        <v>0.017254533285172197</v>
      </c>
      <c r="AT103">
        <v>0.017373948155681707</v>
      </c>
      <c r="AV103">
        <v>0.00013383673248797172</v>
      </c>
      <c r="AW103">
        <v>0.00022293498587024508</v>
      </c>
      <c r="AX103">
        <v>0.0002674463063553425</v>
      </c>
      <c r="AY103">
        <v>0.0002832832424950388</v>
      </c>
      <c r="AZ103">
        <v>0.0002852437841776777</v>
      </c>
    </row>
    <row r="104" spans="6:52" ht="12.75">
      <c r="F104">
        <f t="shared" si="85"/>
        <v>110000</v>
      </c>
      <c r="G104">
        <f t="shared" si="79"/>
        <v>550000</v>
      </c>
      <c r="H104">
        <f t="shared" si="80"/>
        <v>1100000</v>
      </c>
      <c r="I104">
        <f t="shared" si="81"/>
        <v>5500000</v>
      </c>
      <c r="J104">
        <f t="shared" si="82"/>
        <v>11000000</v>
      </c>
      <c r="K104">
        <f t="shared" si="83"/>
        <v>33000000</v>
      </c>
      <c r="N104">
        <f t="shared" si="54"/>
        <v>0.0003337463185168885</v>
      </c>
      <c r="O104">
        <f t="shared" si="55"/>
        <v>0.0016687315925844424</v>
      </c>
      <c r="P104">
        <f t="shared" si="56"/>
        <v>0.0033374631851688847</v>
      </c>
      <c r="Q104">
        <f t="shared" si="57"/>
        <v>0.016687315925844423</v>
      </c>
      <c r="R104">
        <f t="shared" si="58"/>
        <v>0.033374631851688846</v>
      </c>
      <c r="S104">
        <f t="shared" si="59"/>
        <v>0.10012389555506654</v>
      </c>
      <c r="V104" s="9">
        <f t="shared" si="60"/>
        <v>6.63591700911147</v>
      </c>
      <c r="W104" s="7">
        <f t="shared" si="61"/>
        <v>9.354837715812085</v>
      </c>
      <c r="X104" s="8">
        <f>const*(W104/V104)*SQRT(V104^2+W104^2)*F104/((1-(F104/Run1)^2)^2+(F104/(Q*Run1))^2)</f>
        <v>0.00044446094763391755</v>
      </c>
      <c r="Y104" s="9">
        <f t="shared" si="63"/>
        <v>4.399015587585563</v>
      </c>
      <c r="Z104" s="7">
        <f t="shared" si="64"/>
        <v>1.9826790711863835</v>
      </c>
      <c r="AA104" s="8">
        <f>const*(Z104/Y104)*SQRT(Y104^2+Z104^2)*G104/((1-(G104/Run2)^2)^2+(G104/(Q*Run2))^2)</f>
        <v>0.0002989068807217304</v>
      </c>
      <c r="AB104">
        <f t="shared" si="66"/>
        <v>4.324800170831449</v>
      </c>
      <c r="AC104">
        <f t="shared" si="67"/>
        <v>0.993192705681233</v>
      </c>
      <c r="AD104">
        <f>const*(AC104/AB104)*SQRT(AB104^2+AC104^2)*H104/((1-(H104/Run3)^2)^2+(H104/(Q*Run3))^2)</f>
        <v>0.000280123466819464</v>
      </c>
      <c r="AE104" s="9">
        <f t="shared" si="69"/>
        <v>4.30099260060205</v>
      </c>
      <c r="AF104" s="7">
        <f t="shared" si="70"/>
        <v>0.19875743685615946</v>
      </c>
      <c r="AG104" s="8">
        <f>const*(AF104/AE104)*SQRT(AE104^2+AF104^2)*I104/((1-(I104/Run4)^2)^2+(I104/(Q*Run4))^2)</f>
        <v>0.00027347155763604895</v>
      </c>
      <c r="AH104">
        <f t="shared" si="72"/>
        <v>4.300248154792194</v>
      </c>
      <c r="AI104">
        <f t="shared" si="73"/>
        <v>0.099380577320433</v>
      </c>
      <c r="AJ104">
        <f>const*(AI104/AH104)*SQRT(AI104^2+AH104^2)*J104/((1-(J104/Run5)^2)^2+(J104/(Q*Run5))^2)</f>
        <v>0.0002732580717626991</v>
      </c>
      <c r="AK104" s="9">
        <f t="shared" si="75"/>
        <v>4.300027572907505</v>
      </c>
      <c r="AL104" s="7">
        <f t="shared" si="76"/>
        <v>0.0331270427055692</v>
      </c>
      <c r="AM104" s="8">
        <f>const*(AL104/AK104)*SQRT(AK104^2+AL104^2)*K104/((1-(K104/Run6)^2)^2+(K104/(Q*Run6))^2)</f>
        <v>0.000273194749323498</v>
      </c>
      <c r="AP104">
        <v>0.00798989814050778</v>
      </c>
      <c r="AQ104">
        <v>0.013150633060444294</v>
      </c>
      <c r="AR104">
        <v>0.015683089188264596</v>
      </c>
      <c r="AS104">
        <v>0.01657692396368583</v>
      </c>
      <c r="AT104">
        <v>0.016687315925844423</v>
      </c>
      <c r="AV104">
        <v>0.0001309383665742198</v>
      </c>
      <c r="AW104">
        <v>0.00021551243608746131</v>
      </c>
      <c r="AX104">
        <v>0.0002570143004374604</v>
      </c>
      <c r="AY104">
        <v>0.00027166245532288095</v>
      </c>
      <c r="AZ104">
        <v>0.0002734715576360489</v>
      </c>
    </row>
  </sheetData>
  <printOptions/>
  <pageMargins left="0.75" right="0.75" top="1" bottom="1" header="0.5" footer="0.5"/>
  <pageSetup horizontalDpi="600" verticalDpi="600" orientation="portrait" r:id="rId1"/>
  <rowBreaks count="1" manualBreakCount="1">
    <brk id="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0">
      <selection activeCell="J175" sqref="J17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Crustacean Catastrophe</dc:creator>
  <cp:keywords/>
  <dc:description/>
  <cp:lastModifiedBy>CCCLABS</cp:lastModifiedBy>
  <dcterms:created xsi:type="dcterms:W3CDTF">2007-02-06T01:32:30Z</dcterms:created>
  <dcterms:modified xsi:type="dcterms:W3CDTF">2007-04-25T21:53:25Z</dcterms:modified>
  <cp:category/>
  <cp:version/>
  <cp:contentType/>
  <cp:contentStatus/>
</cp:coreProperties>
</file>