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8595" windowHeight="646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Sheet2!$A$1:$N$47</definedName>
  </definedNames>
  <calcPr calcId="125725"/>
</workbook>
</file>

<file path=xl/calcChain.xml><?xml version="1.0" encoding="utf-8"?>
<calcChain xmlns="http://schemas.openxmlformats.org/spreadsheetml/2006/main">
  <c r="D5" i="2"/>
  <c r="B32"/>
  <c r="C30" l="1"/>
  <c r="N5"/>
  <c r="M5"/>
  <c r="L5"/>
  <c r="K5"/>
  <c r="J5"/>
  <c r="I5"/>
  <c r="H5"/>
  <c r="G5"/>
  <c r="F5"/>
  <c r="E5"/>
  <c r="C5"/>
  <c r="B5"/>
  <c r="B35" s="1"/>
  <c r="N62" i="1"/>
  <c r="N58"/>
  <c r="M58"/>
  <c r="N61"/>
  <c r="N57"/>
  <c r="M57"/>
  <c r="M54"/>
  <c r="N54"/>
  <c r="L54"/>
  <c r="N53"/>
  <c r="M53"/>
  <c r="L53"/>
  <c r="L50"/>
  <c r="M50"/>
  <c r="N50"/>
  <c r="K50"/>
  <c r="M49"/>
  <c r="N49"/>
  <c r="L49"/>
  <c r="K49"/>
  <c r="K46"/>
  <c r="L46"/>
  <c r="M46"/>
  <c r="N46"/>
  <c r="J46"/>
  <c r="L45"/>
  <c r="M45"/>
  <c r="N45" s="1"/>
  <c r="K45"/>
  <c r="J45"/>
  <c r="J42"/>
  <c r="K42"/>
  <c r="L42"/>
  <c r="M42"/>
  <c r="N42"/>
  <c r="I42"/>
  <c r="K41"/>
  <c r="L41" s="1"/>
  <c r="M41" s="1"/>
  <c r="N41" s="1"/>
  <c r="J41"/>
  <c r="I41"/>
  <c r="I38"/>
  <c r="J38"/>
  <c r="K38"/>
  <c r="L38"/>
  <c r="M38"/>
  <c r="N38"/>
  <c r="H38"/>
  <c r="J37"/>
  <c r="K37" s="1"/>
  <c r="L37" s="1"/>
  <c r="M37" s="1"/>
  <c r="N37" s="1"/>
  <c r="I37"/>
  <c r="H37"/>
  <c r="H34"/>
  <c r="I34"/>
  <c r="J34"/>
  <c r="K34"/>
  <c r="L34"/>
  <c r="M34"/>
  <c r="N34"/>
  <c r="G34"/>
  <c r="I33"/>
  <c r="J33"/>
  <c r="K33" s="1"/>
  <c r="L33" s="1"/>
  <c r="M33" s="1"/>
  <c r="N33" s="1"/>
  <c r="H33"/>
  <c r="G33"/>
  <c r="G30"/>
  <c r="H30"/>
  <c r="I30"/>
  <c r="J30"/>
  <c r="K30"/>
  <c r="L30"/>
  <c r="M30"/>
  <c r="N30"/>
  <c r="F30"/>
  <c r="F26"/>
  <c r="G26"/>
  <c r="H26"/>
  <c r="I26"/>
  <c r="J26"/>
  <c r="K26"/>
  <c r="L26"/>
  <c r="M26"/>
  <c r="N26"/>
  <c r="E26"/>
  <c r="B9"/>
  <c r="B14"/>
  <c r="B10"/>
  <c r="B13"/>
  <c r="C17"/>
  <c r="C9"/>
  <c r="D9" s="1"/>
  <c r="E9" s="1"/>
  <c r="F9" s="1"/>
  <c r="G9" s="1"/>
  <c r="H9" s="1"/>
  <c r="I9" s="1"/>
  <c r="J9" s="1"/>
  <c r="K9" s="1"/>
  <c r="L9" s="1"/>
  <c r="M9" s="1"/>
  <c r="N9" s="1"/>
  <c r="C5"/>
  <c r="D5"/>
  <c r="E5"/>
  <c r="F5"/>
  <c r="G5"/>
  <c r="H5"/>
  <c r="I5"/>
  <c r="J5"/>
  <c r="K5"/>
  <c r="L5"/>
  <c r="M5"/>
  <c r="N5"/>
  <c r="B5"/>
  <c r="D28" i="2" l="1"/>
  <c r="C36"/>
  <c r="C33"/>
  <c r="D31" s="1"/>
  <c r="B49"/>
  <c r="D21" i="1"/>
  <c r="N10"/>
  <c r="L10"/>
  <c r="J10"/>
  <c r="H10"/>
  <c r="F10"/>
  <c r="D10"/>
  <c r="N14"/>
  <c r="L14"/>
  <c r="J14"/>
  <c r="H14"/>
  <c r="F14"/>
  <c r="D14"/>
  <c r="N18"/>
  <c r="L18"/>
  <c r="J18"/>
  <c r="H18"/>
  <c r="F18"/>
  <c r="D18"/>
  <c r="E25"/>
  <c r="F29" s="1"/>
  <c r="M10"/>
  <c r="K10"/>
  <c r="I10"/>
  <c r="G10"/>
  <c r="E10"/>
  <c r="C10"/>
  <c r="M14"/>
  <c r="K14"/>
  <c r="I14"/>
  <c r="G14"/>
  <c r="E14"/>
  <c r="C14"/>
  <c r="C18"/>
  <c r="M18"/>
  <c r="K18"/>
  <c r="I18"/>
  <c r="G18"/>
  <c r="E18"/>
  <c r="D22"/>
  <c r="C13"/>
  <c r="D17" s="1"/>
  <c r="E21" s="1"/>
  <c r="F21" s="1"/>
  <c r="F22" s="1"/>
  <c r="D37" i="2" l="1"/>
  <c r="E38" s="1"/>
  <c r="F39" s="1"/>
  <c r="G40" s="1"/>
  <c r="H41" s="1"/>
  <c r="I42" s="1"/>
  <c r="J43" s="1"/>
  <c r="K44" s="1"/>
  <c r="L45" s="1"/>
  <c r="M46" s="1"/>
  <c r="N47" s="1"/>
  <c r="D34"/>
  <c r="E32" s="1"/>
  <c r="E26"/>
  <c r="C49"/>
  <c r="E22" i="1"/>
  <c r="F25"/>
  <c r="G25" s="1"/>
  <c r="G29"/>
  <c r="H29" s="1"/>
  <c r="D13"/>
  <c r="E35" i="2" l="1"/>
  <c r="F36" s="1"/>
  <c r="G37" s="1"/>
  <c r="H38" s="1"/>
  <c r="I39" s="1"/>
  <c r="J40" s="1"/>
  <c r="K41" s="1"/>
  <c r="L42" s="1"/>
  <c r="M43" s="1"/>
  <c r="N44" s="1"/>
  <c r="D49"/>
  <c r="E29"/>
  <c r="F27" s="1"/>
  <c r="F24"/>
  <c r="E13" i="1"/>
  <c r="E17"/>
  <c r="F33" i="2" l="1"/>
  <c r="G34" s="1"/>
  <c r="H35" s="1"/>
  <c r="I36" s="1"/>
  <c r="J37" s="1"/>
  <c r="K38" s="1"/>
  <c r="L39" s="1"/>
  <c r="M40" s="1"/>
  <c r="N41" s="1"/>
  <c r="G22"/>
  <c r="G25"/>
  <c r="E49"/>
  <c r="F30"/>
  <c r="G31" s="1"/>
  <c r="F13" i="1"/>
  <c r="G13" s="1"/>
  <c r="H13" s="1"/>
  <c r="I13" s="1"/>
  <c r="J13" s="1"/>
  <c r="K13" s="1"/>
  <c r="L13" s="1"/>
  <c r="M13" s="1"/>
  <c r="N13" s="1"/>
  <c r="F17"/>
  <c r="H32" i="2" l="1"/>
  <c r="I33" s="1"/>
  <c r="J34" s="1"/>
  <c r="K35" s="1"/>
  <c r="L36" s="1"/>
  <c r="M37" s="1"/>
  <c r="N38" s="1"/>
  <c r="G28"/>
  <c r="H29" s="1"/>
  <c r="H20"/>
  <c r="H23"/>
  <c r="F49"/>
  <c r="G17" i="1"/>
  <c r="H17" s="1"/>
  <c r="I17" s="1"/>
  <c r="J17" s="1"/>
  <c r="K17" s="1"/>
  <c r="L17" s="1"/>
  <c r="M17" s="1"/>
  <c r="N17" s="1"/>
  <c r="G21"/>
  <c r="G22" s="1"/>
  <c r="G49" i="2" l="1"/>
  <c r="I30"/>
  <c r="J31" s="1"/>
  <c r="K32" s="1"/>
  <c r="L33" s="1"/>
  <c r="M34" s="1"/>
  <c r="N35" s="1"/>
  <c r="I18"/>
  <c r="I21"/>
  <c r="H26"/>
  <c r="I27" s="1"/>
  <c r="H21" i="1"/>
  <c r="H25"/>
  <c r="J28" i="2" l="1"/>
  <c r="K29" s="1"/>
  <c r="L30" s="1"/>
  <c r="M31" s="1"/>
  <c r="N32" s="1"/>
  <c r="I24"/>
  <c r="J25" s="1"/>
  <c r="H49"/>
  <c r="J16"/>
  <c r="J19"/>
  <c r="I49"/>
  <c r="I21" i="1"/>
  <c r="H22"/>
  <c r="I25"/>
  <c r="J25" s="1"/>
  <c r="I29"/>
  <c r="J29" s="1"/>
  <c r="K29" s="1"/>
  <c r="K26" i="2" l="1"/>
  <c r="L27" s="1"/>
  <c r="M28" s="1"/>
  <c r="N29" s="1"/>
  <c r="J22"/>
  <c r="K23" s="1"/>
  <c r="K14"/>
  <c r="K17"/>
  <c r="J21" i="1"/>
  <c r="I22"/>
  <c r="K25"/>
  <c r="L29"/>
  <c r="K20" i="2" l="1"/>
  <c r="L21" s="1"/>
  <c r="L24"/>
  <c r="M25" s="1"/>
  <c r="N26" s="1"/>
  <c r="J49"/>
  <c r="L12"/>
  <c r="K49"/>
  <c r="L15"/>
  <c r="L18"/>
  <c r="K21" i="1"/>
  <c r="J22"/>
  <c r="L25"/>
  <c r="M22" i="2" l="1"/>
  <c r="M19"/>
  <c r="N23"/>
  <c r="M10"/>
  <c r="M13"/>
  <c r="L49"/>
  <c r="M16"/>
  <c r="L21" i="1"/>
  <c r="K22"/>
  <c r="M25"/>
  <c r="M29"/>
  <c r="N29" s="1"/>
  <c r="N20" i="2" l="1"/>
  <c r="N17"/>
  <c r="N8"/>
  <c r="M49"/>
  <c r="N11"/>
  <c r="N14"/>
  <c r="M21" i="1"/>
  <c r="L22"/>
  <c r="N25"/>
  <c r="N49" i="2" l="1"/>
  <c r="N21" i="1"/>
  <c r="N22" s="1"/>
  <c r="M22"/>
</calcChain>
</file>

<file path=xl/sharedStrings.xml><?xml version="1.0" encoding="utf-8"?>
<sst xmlns="http://schemas.openxmlformats.org/spreadsheetml/2006/main" count="286" uniqueCount="124">
  <si>
    <t>Team A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</si>
  <si>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</si>
  <si>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</si>
  <si>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</si>
  <si>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</si>
  <si>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</si>
  <si>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</si>
  <si>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</si>
  <si>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</si>
  <si>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</si>
  <si>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</si>
  <si>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</si>
  <si>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</si>
  <si>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</si>
  <si>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p =</t>
  </si>
  <si>
    <t>q =</t>
  </si>
  <si>
    <t>1--1</t>
  </si>
  <si>
    <t>2--0</t>
  </si>
  <si>
    <t>0--2</t>
  </si>
  <si>
    <t>1--0</t>
  </si>
  <si>
    <t>0--1</t>
  </si>
  <si>
    <t>3--0</t>
  </si>
  <si>
    <t>4--0</t>
  </si>
  <si>
    <t>5--0</t>
  </si>
  <si>
    <t>6--0</t>
  </si>
  <si>
    <t>7--0</t>
  </si>
  <si>
    <t>8--0</t>
  </si>
  <si>
    <t>9--0</t>
  </si>
  <si>
    <t>10--0</t>
  </si>
  <si>
    <t>11--0</t>
  </si>
  <si>
    <t>12--0</t>
  </si>
  <si>
    <t>13--0</t>
  </si>
  <si>
    <t>1--2</t>
  </si>
  <si>
    <t>1--3</t>
  </si>
  <si>
    <t>1--4</t>
  </si>
  <si>
    <t>1--5</t>
  </si>
  <si>
    <t>1--6</t>
  </si>
  <si>
    <t>1--7</t>
  </si>
  <si>
    <t>1--8</t>
  </si>
  <si>
    <t>1--9</t>
  </si>
  <si>
    <t>1--10</t>
  </si>
  <si>
    <t>1--11</t>
  </si>
  <si>
    <t>1--12</t>
  </si>
  <si>
    <t>Record</t>
  </si>
  <si>
    <t>0--3</t>
  </si>
  <si>
    <t>0--4</t>
  </si>
  <si>
    <t>0--5</t>
  </si>
  <si>
    <t>0--6</t>
  </si>
  <si>
    <t>0--7</t>
  </si>
  <si>
    <t>0--8</t>
  </si>
  <si>
    <t>0--9</t>
  </si>
  <si>
    <t>0--10</t>
  </si>
  <si>
    <t>0--11</t>
  </si>
  <si>
    <t>0--12</t>
  </si>
  <si>
    <t>0--13</t>
  </si>
  <si>
    <t>2--1</t>
  </si>
  <si>
    <t>2--2</t>
  </si>
  <si>
    <t>2--3</t>
  </si>
  <si>
    <t>2--4</t>
  </si>
  <si>
    <t>2--5</t>
  </si>
  <si>
    <t>2--6</t>
  </si>
  <si>
    <t>2--7</t>
  </si>
  <si>
    <t>2--8</t>
  </si>
  <si>
    <t>2--9</t>
  </si>
  <si>
    <t>2--10</t>
  </si>
  <si>
    <t>2--11</t>
  </si>
  <si>
    <t>3--1</t>
  </si>
  <si>
    <t>3--2</t>
  </si>
  <si>
    <t>3--3</t>
  </si>
  <si>
    <t>3--4</t>
  </si>
  <si>
    <t>3--5</t>
  </si>
  <si>
    <t>3--6</t>
  </si>
  <si>
    <t>3--7</t>
  </si>
  <si>
    <t>3--8</t>
  </si>
  <si>
    <t>3--9</t>
  </si>
  <si>
    <t>3--10</t>
  </si>
  <si>
    <t>4--9</t>
  </si>
  <si>
    <t>5--8</t>
  </si>
  <si>
    <t>6--7</t>
  </si>
  <si>
    <t>7--6</t>
  </si>
  <si>
    <t>8--5</t>
  </si>
  <si>
    <t>9--4</t>
  </si>
  <si>
    <t>10--3</t>
  </si>
  <si>
    <t>11--2</t>
  </si>
  <si>
    <t>12--1</t>
  </si>
  <si>
    <t>4--1</t>
  </si>
  <si>
    <t>4--2</t>
  </si>
  <si>
    <t>4--3</t>
  </si>
  <si>
    <t>4--4</t>
  </si>
  <si>
    <t>4--5</t>
  </si>
  <si>
    <t>4--6</t>
  </si>
  <si>
    <t>4--7</t>
  </si>
  <si>
    <t>4--8</t>
  </si>
  <si>
    <t>5--1</t>
  </si>
  <si>
    <t>5--2</t>
  </si>
  <si>
    <t>5--3</t>
  </si>
  <si>
    <t>5--4</t>
  </si>
  <si>
    <t>5--5</t>
  </si>
  <si>
    <t>5--6</t>
  </si>
  <si>
    <t>5--7</t>
  </si>
  <si>
    <t>6--1</t>
  </si>
  <si>
    <t>6--2</t>
  </si>
  <si>
    <t>6--3</t>
  </si>
  <si>
    <t>6--4</t>
  </si>
  <si>
    <t>6--5</t>
  </si>
  <si>
    <t>6--6</t>
  </si>
  <si>
    <t>7--1</t>
  </si>
  <si>
    <t>7--2</t>
  </si>
  <si>
    <t>7--3</t>
  </si>
  <si>
    <t>7--4</t>
  </si>
  <si>
    <t>7--5</t>
  </si>
  <si>
    <t>8--1</t>
  </si>
  <si>
    <t>8--2</t>
  </si>
  <si>
    <t>8--3</t>
  </si>
  <si>
    <t>8--4</t>
  </si>
  <si>
    <t>9--1</t>
  </si>
  <si>
    <t>9--2</t>
  </si>
  <si>
    <t>9--3</t>
  </si>
  <si>
    <t>10--1</t>
  </si>
  <si>
    <t>10--2</t>
  </si>
  <si>
    <t>11--1</t>
  </si>
  <si>
    <t>Sum:</t>
  </si>
  <si>
    <t>ASL Confidential</t>
  </si>
  <si>
    <t>0--0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</si>
</sst>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420"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9900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Win/Loss Distribution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Team A</c:v>
          </c:tx>
          <c:marker>
            <c:symbol val="none"/>
          </c:marker>
          <c:cat>
            <c:strRef>
              <c:f>(Sheet1!$N$12,Sheet1!$N$16,Sheet1!$N$20,Sheet1!$N$24,Sheet1!$N$28,Sheet1!$N$32,Sheet1!$N$36,Sheet1!$N$40,Sheet1!$N$44,Sheet1!$N$48,Sheet1!$N$52,Sheet1!$N$56,Sheet1!$N$60,Sheet1!$N$8)</c:f>
              <c:strCache>
                <c:ptCount val="14"/>
                <c:pt idx="0">
                  <c:v>0--13</c:v>
                </c:pt>
                <c:pt idx="1">
                  <c:v>1--12</c:v>
                </c:pt>
                <c:pt idx="2">
                  <c:v>2--11</c:v>
                </c:pt>
                <c:pt idx="3">
                  <c:v>3--10</c:v>
                </c:pt>
                <c:pt idx="4">
                  <c:v>4--9</c:v>
                </c:pt>
                <c:pt idx="5">
                  <c:v>5--8</c:v>
                </c:pt>
                <c:pt idx="6">
                  <c:v>6--7</c:v>
                </c:pt>
                <c:pt idx="7">
                  <c:v>7--6</c:v>
                </c:pt>
                <c:pt idx="8">
                  <c:v>8--5</c:v>
                </c:pt>
                <c:pt idx="9">
                  <c:v>9--4</c:v>
                </c:pt>
                <c:pt idx="10">
                  <c:v>10--3</c:v>
                </c:pt>
                <c:pt idx="11">
                  <c:v>11--2</c:v>
                </c:pt>
                <c:pt idx="12">
                  <c:v>12--1</c:v>
                </c:pt>
                <c:pt idx="13">
                  <c:v>13--0</c:v>
                </c:pt>
              </c:strCache>
            </c:strRef>
          </c:cat>
          <c:val>
            <c:numRef>
              <c:f>(Sheet1!$N$13,Sheet1!$N$17,Sheet1!$N$21,Sheet1!$N$25,Sheet1!$N$29,Sheet1!$N$33,Sheet1!$N$37,Sheet1!$N$41,Sheet1!$N$45,Sheet1!$N$49,Sheet1!$N$53,Sheet1!$N$57,Sheet1!$N$61,Sheet1!$N$9)</c:f>
              <c:numCache>
                <c:formatCode>General</c:formatCode>
                <c:ptCount val="14"/>
                <c:pt idx="0">
                  <c:v>2.4811396727040006E-6</c:v>
                </c:pt>
                <c:pt idx="1">
                  <c:v>6.7474511325216012E-5</c:v>
                </c:pt>
                <c:pt idx="2">
                  <c:v>7.9298063081294408E-4</c:v>
                </c:pt>
                <c:pt idx="3">
                  <c:v>5.3676469668965769E-3</c:v>
                </c:pt>
                <c:pt idx="4">
                  <c:v>2.3441145958779844E-2</c:v>
                </c:pt>
                <c:pt idx="5">
                  <c:v>6.9911049505113787E-2</c:v>
                </c:pt>
                <c:pt idx="6">
                  <c:v>0.14668730648238362</c:v>
                </c:pt>
                <c:pt idx="7">
                  <c:v>0.21935612974890095</c:v>
                </c:pt>
                <c:pt idx="8">
                  <c:v>0.23376196446204683</c:v>
                </c:pt>
                <c:pt idx="9">
                  <c:v>0.17521394922008013</c:v>
                </c:pt>
                <c:pt idx="10">
                  <c:v>8.9669765264218687E-2</c:v>
                </c:pt>
                <c:pt idx="11">
                  <c:v>2.9616446396569532E-2</c:v>
                </c:pt>
                <c:pt idx="12">
                  <c:v>5.6443531240736641E-3</c:v>
                </c:pt>
                <c:pt idx="13">
                  <c:v>4.6730658912537605E-4</c:v>
                </c:pt>
              </c:numCache>
            </c:numRef>
          </c:val>
        </c:ser>
        <c:marker val="1"/>
        <c:axId val="90495232"/>
        <c:axId val="90497024"/>
      </c:lineChart>
      <c:catAx>
        <c:axId val="90495232"/>
        <c:scaling>
          <c:orientation val="minMax"/>
        </c:scaling>
        <c:axPos val="b"/>
        <c:tickLblPos val="nextTo"/>
        <c:crossAx val="90497024"/>
        <c:crosses val="autoZero"/>
        <c:auto val="1"/>
        <c:lblAlgn val="ctr"/>
        <c:lblOffset val="100"/>
      </c:catAx>
      <c:valAx>
        <c:axId val="90497024"/>
        <c:scaling>
          <c:orientation val="minMax"/>
        </c:scaling>
        <c:axPos val="l"/>
        <c:majorGridlines/>
        <c:numFmt formatCode="General" sourceLinked="1"/>
        <c:tickLblPos val="nextTo"/>
        <c:crossAx val="904952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Win</a:t>
            </a:r>
            <a:r>
              <a:rPr lang="en-US" baseline="0"/>
              <a:t> / Loss Probabilities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Team A</c:v>
          </c:tx>
          <c:marker>
            <c:symbol val="none"/>
          </c:marker>
          <c:cat>
            <c:strRef>
              <c:f>(Sheet2!$N$46,Sheet2!$N$43,Sheet2!$N$40,Sheet2!$N$37,Sheet2!$N$34,Sheet2!$N$31,Sheet2!$N$28,Sheet2!$N$25,Sheet2!$N$22,Sheet2!$N$19,Sheet2!$N$16,Sheet2!$N$13,Sheet2!$N$10,Sheet2!$N$7)</c:f>
              <c:strCache>
                <c:ptCount val="14"/>
                <c:pt idx="0">
                  <c:v>0--13</c:v>
                </c:pt>
                <c:pt idx="1">
                  <c:v>1--12</c:v>
                </c:pt>
                <c:pt idx="2">
                  <c:v>2--11</c:v>
                </c:pt>
                <c:pt idx="3">
                  <c:v>3--10</c:v>
                </c:pt>
                <c:pt idx="4">
                  <c:v>4--9</c:v>
                </c:pt>
                <c:pt idx="5">
                  <c:v>5--8</c:v>
                </c:pt>
                <c:pt idx="6">
                  <c:v>6--7</c:v>
                </c:pt>
                <c:pt idx="7">
                  <c:v>7--6</c:v>
                </c:pt>
                <c:pt idx="8">
                  <c:v>8--5</c:v>
                </c:pt>
                <c:pt idx="9">
                  <c:v>9--4</c:v>
                </c:pt>
                <c:pt idx="10">
                  <c:v>10--3</c:v>
                </c:pt>
                <c:pt idx="11">
                  <c:v>11--2</c:v>
                </c:pt>
                <c:pt idx="12">
                  <c:v>12--1</c:v>
                </c:pt>
                <c:pt idx="13">
                  <c:v>13--0</c:v>
                </c:pt>
              </c:strCache>
            </c:strRef>
          </c:cat>
          <c:val>
            <c:numRef>
              <c:f>(Sheet2!$N$47,Sheet2!$N$44,Sheet2!$N$41,Sheet2!$N$38,Sheet2!$N$35,Sheet2!$N$32,Sheet2!$N$29,Sheet2!$N$26,Sheet2!$N$23,Sheet2!$N$20,Sheet2!$N$17,Sheet2!$N$14,Sheet2!$N$11,Sheet2!$N$8)</c:f>
              <c:numCache>
                <c:formatCode>General</c:formatCode>
                <c:ptCount val="14"/>
                <c:pt idx="0">
                  <c:v>1.5173222400000002E-4</c:v>
                </c:pt>
                <c:pt idx="1">
                  <c:v>2.205536256E-3</c:v>
                </c:pt>
                <c:pt idx="2">
                  <c:v>1.3909303295999998E-2</c:v>
                </c:pt>
                <c:pt idx="3">
                  <c:v>5.0875971584E-2</c:v>
                </c:pt>
                <c:pt idx="4">
                  <c:v>0.12106851839999999</c:v>
                </c:pt>
                <c:pt idx="5">
                  <c:v>0.19858351027199997</c:v>
                </c:pt>
                <c:pt idx="6">
                  <c:v>0.23147336652799996</c:v>
                </c:pt>
                <c:pt idx="7">
                  <c:v>0.19442044876799996</c:v>
                </c:pt>
                <c:pt idx="8">
                  <c:v>0.117799667712</c:v>
                </c:pt>
                <c:pt idx="9">
                  <c:v>5.0894956799999995E-2</c:v>
                </c:pt>
                <c:pt idx="10">
                  <c:v>1.5249544703999997E-2</c:v>
                </c:pt>
                <c:pt idx="11">
                  <c:v>3.0016604159999994E-3</c:v>
                </c:pt>
                <c:pt idx="12">
                  <c:v>3.4786713599999997E-4</c:v>
                </c:pt>
                <c:pt idx="13">
                  <c:v>1.7915904E-5</c:v>
                </c:pt>
              </c:numCache>
            </c:numRef>
          </c:val>
        </c:ser>
        <c:marker val="1"/>
        <c:axId val="92242304"/>
        <c:axId val="92243840"/>
      </c:lineChart>
      <c:catAx>
        <c:axId val="92242304"/>
        <c:scaling>
          <c:orientation val="minMax"/>
        </c:scaling>
        <c:axPos val="b"/>
        <c:tickLblPos val="nextTo"/>
        <c:crossAx val="92243840"/>
        <c:crosses val="autoZero"/>
        <c:auto val="1"/>
        <c:lblAlgn val="ctr"/>
        <c:lblOffset val="100"/>
      </c:catAx>
      <c:valAx>
        <c:axId val="92243840"/>
        <c:scaling>
          <c:orientation val="minMax"/>
        </c:scaling>
        <c:axPos val="l"/>
        <c:majorGridlines/>
        <c:numFmt formatCode="General" sourceLinked="1"/>
        <c:tickLblPos val="nextTo"/>
        <c:crossAx val="92242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9525</xdr:rowOff>
    </xdr:from>
    <xdr:to>
      <xdr:col>13</xdr:col>
      <xdr:colOff>19050</xdr:colOff>
      <xdr:row>87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16</xdr:row>
      <xdr:rowOff>104775</xdr:rowOff>
    </xdr:from>
    <xdr:to>
      <xdr:col>9</xdr:col>
      <xdr:colOff>390525</xdr:colOff>
      <xdr:row>16</xdr:row>
      <xdr:rowOff>104775</xdr:rowOff>
    </xdr:to>
    <xdr:cxnSp macro="">
      <xdr:nvCxnSpPr>
        <xdr:cNvPr id="3" name="Straight Connector 2"/>
        <xdr:cNvCxnSpPr/>
      </xdr:nvCxnSpPr>
      <xdr:spPr>
        <a:xfrm>
          <a:off x="5057775" y="32861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16</xdr:row>
      <xdr:rowOff>9525</xdr:rowOff>
    </xdr:from>
    <xdr:to>
      <xdr:col>9</xdr:col>
      <xdr:colOff>400050</xdr:colOff>
      <xdr:row>17</xdr:row>
      <xdr:rowOff>0</xdr:rowOff>
    </xdr:to>
    <xdr:cxnSp macro="">
      <xdr:nvCxnSpPr>
        <xdr:cNvPr id="5" name="Straight Connector 4"/>
        <xdr:cNvCxnSpPr/>
      </xdr:nvCxnSpPr>
      <xdr:spPr>
        <a:xfrm rot="5400000">
          <a:off x="5362575" y="32861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95250</xdr:rowOff>
    </xdr:from>
    <xdr:to>
      <xdr:col>10</xdr:col>
      <xdr:colOff>390525</xdr:colOff>
      <xdr:row>14</xdr:row>
      <xdr:rowOff>95250</xdr:rowOff>
    </xdr:to>
    <xdr:cxnSp macro="">
      <xdr:nvCxnSpPr>
        <xdr:cNvPr id="54" name="Straight Connector 53"/>
        <xdr:cNvCxnSpPr/>
      </xdr:nvCxnSpPr>
      <xdr:spPr>
        <a:xfrm>
          <a:off x="5857875" y="28765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14</xdr:row>
      <xdr:rowOff>0</xdr:rowOff>
    </xdr:from>
    <xdr:to>
      <xdr:col>10</xdr:col>
      <xdr:colOff>400050</xdr:colOff>
      <xdr:row>14</xdr:row>
      <xdr:rowOff>190500</xdr:rowOff>
    </xdr:to>
    <xdr:cxnSp macro="">
      <xdr:nvCxnSpPr>
        <xdr:cNvPr id="55" name="Straight Connector 54"/>
        <xdr:cNvCxnSpPr/>
      </xdr:nvCxnSpPr>
      <xdr:spPr>
        <a:xfrm rot="5400000">
          <a:off x="6162675" y="28765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95250</xdr:rowOff>
    </xdr:from>
    <xdr:to>
      <xdr:col>11</xdr:col>
      <xdr:colOff>390525</xdr:colOff>
      <xdr:row>12</xdr:row>
      <xdr:rowOff>95250</xdr:rowOff>
    </xdr:to>
    <xdr:cxnSp macro="">
      <xdr:nvCxnSpPr>
        <xdr:cNvPr id="56" name="Straight Connector 55"/>
        <xdr:cNvCxnSpPr/>
      </xdr:nvCxnSpPr>
      <xdr:spPr>
        <a:xfrm>
          <a:off x="6657975" y="24765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12</xdr:row>
      <xdr:rowOff>0</xdr:rowOff>
    </xdr:from>
    <xdr:to>
      <xdr:col>11</xdr:col>
      <xdr:colOff>400050</xdr:colOff>
      <xdr:row>12</xdr:row>
      <xdr:rowOff>190500</xdr:rowOff>
    </xdr:to>
    <xdr:cxnSp macro="">
      <xdr:nvCxnSpPr>
        <xdr:cNvPr id="57" name="Straight Connector 56"/>
        <xdr:cNvCxnSpPr/>
      </xdr:nvCxnSpPr>
      <xdr:spPr>
        <a:xfrm rot="5400000">
          <a:off x="6962775" y="24765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95250</xdr:rowOff>
    </xdr:from>
    <xdr:to>
      <xdr:col>12</xdr:col>
      <xdr:colOff>390525</xdr:colOff>
      <xdr:row>10</xdr:row>
      <xdr:rowOff>95250</xdr:rowOff>
    </xdr:to>
    <xdr:cxnSp macro="">
      <xdr:nvCxnSpPr>
        <xdr:cNvPr id="58" name="Straight Connector 57"/>
        <xdr:cNvCxnSpPr/>
      </xdr:nvCxnSpPr>
      <xdr:spPr>
        <a:xfrm>
          <a:off x="7458075" y="20764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10</xdr:row>
      <xdr:rowOff>0</xdr:rowOff>
    </xdr:from>
    <xdr:to>
      <xdr:col>12</xdr:col>
      <xdr:colOff>400050</xdr:colOff>
      <xdr:row>10</xdr:row>
      <xdr:rowOff>190500</xdr:rowOff>
    </xdr:to>
    <xdr:cxnSp macro="">
      <xdr:nvCxnSpPr>
        <xdr:cNvPr id="59" name="Straight Connector 58"/>
        <xdr:cNvCxnSpPr/>
      </xdr:nvCxnSpPr>
      <xdr:spPr>
        <a:xfrm rot="5400000">
          <a:off x="7762875" y="20764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</xdr:row>
      <xdr:rowOff>95250</xdr:rowOff>
    </xdr:from>
    <xdr:to>
      <xdr:col>13</xdr:col>
      <xdr:colOff>390525</xdr:colOff>
      <xdr:row>8</xdr:row>
      <xdr:rowOff>95250</xdr:rowOff>
    </xdr:to>
    <xdr:cxnSp macro="">
      <xdr:nvCxnSpPr>
        <xdr:cNvPr id="60" name="Straight Connector 59"/>
        <xdr:cNvCxnSpPr/>
      </xdr:nvCxnSpPr>
      <xdr:spPr>
        <a:xfrm>
          <a:off x="8258175" y="16764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8</xdr:row>
      <xdr:rowOff>0</xdr:rowOff>
    </xdr:from>
    <xdr:to>
      <xdr:col>13</xdr:col>
      <xdr:colOff>400050</xdr:colOff>
      <xdr:row>8</xdr:row>
      <xdr:rowOff>190500</xdr:rowOff>
    </xdr:to>
    <xdr:cxnSp macro="">
      <xdr:nvCxnSpPr>
        <xdr:cNvPr id="61" name="Straight Connector 60"/>
        <xdr:cNvCxnSpPr/>
      </xdr:nvCxnSpPr>
      <xdr:spPr>
        <a:xfrm rot="5400000">
          <a:off x="8562975" y="16764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95250</xdr:rowOff>
    </xdr:from>
    <xdr:to>
      <xdr:col>13</xdr:col>
      <xdr:colOff>390525</xdr:colOff>
      <xdr:row>11</xdr:row>
      <xdr:rowOff>95250</xdr:rowOff>
    </xdr:to>
    <xdr:cxnSp macro="">
      <xdr:nvCxnSpPr>
        <xdr:cNvPr id="62" name="Straight Connector 61"/>
        <xdr:cNvCxnSpPr/>
      </xdr:nvCxnSpPr>
      <xdr:spPr>
        <a:xfrm>
          <a:off x="8258175" y="22764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11</xdr:row>
      <xdr:rowOff>0</xdr:rowOff>
    </xdr:from>
    <xdr:to>
      <xdr:col>13</xdr:col>
      <xdr:colOff>400050</xdr:colOff>
      <xdr:row>11</xdr:row>
      <xdr:rowOff>190500</xdr:rowOff>
    </xdr:to>
    <xdr:cxnSp macro="">
      <xdr:nvCxnSpPr>
        <xdr:cNvPr id="63" name="Straight Connector 62"/>
        <xdr:cNvCxnSpPr/>
      </xdr:nvCxnSpPr>
      <xdr:spPr>
        <a:xfrm rot="5400000">
          <a:off x="8562975" y="22764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13</xdr:row>
      <xdr:rowOff>95250</xdr:rowOff>
    </xdr:from>
    <xdr:to>
      <xdr:col>12</xdr:col>
      <xdr:colOff>390525</xdr:colOff>
      <xdr:row>13</xdr:row>
      <xdr:rowOff>95250</xdr:rowOff>
    </xdr:to>
    <xdr:cxnSp macro="">
      <xdr:nvCxnSpPr>
        <xdr:cNvPr id="64" name="Straight Connector 63"/>
        <xdr:cNvCxnSpPr/>
      </xdr:nvCxnSpPr>
      <xdr:spPr>
        <a:xfrm>
          <a:off x="7458075" y="26765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13</xdr:row>
      <xdr:rowOff>0</xdr:rowOff>
    </xdr:from>
    <xdr:to>
      <xdr:col>12</xdr:col>
      <xdr:colOff>400050</xdr:colOff>
      <xdr:row>13</xdr:row>
      <xdr:rowOff>190500</xdr:rowOff>
    </xdr:to>
    <xdr:cxnSp macro="">
      <xdr:nvCxnSpPr>
        <xdr:cNvPr id="65" name="Straight Connector 64"/>
        <xdr:cNvCxnSpPr/>
      </xdr:nvCxnSpPr>
      <xdr:spPr>
        <a:xfrm rot="5400000">
          <a:off x="7762875" y="26765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95250</xdr:rowOff>
    </xdr:from>
    <xdr:to>
      <xdr:col>13</xdr:col>
      <xdr:colOff>390525</xdr:colOff>
      <xdr:row>14</xdr:row>
      <xdr:rowOff>95250</xdr:rowOff>
    </xdr:to>
    <xdr:cxnSp macro="">
      <xdr:nvCxnSpPr>
        <xdr:cNvPr id="66" name="Straight Connector 65"/>
        <xdr:cNvCxnSpPr/>
      </xdr:nvCxnSpPr>
      <xdr:spPr>
        <a:xfrm>
          <a:off x="8258175" y="28765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14</xdr:row>
      <xdr:rowOff>0</xdr:rowOff>
    </xdr:from>
    <xdr:to>
      <xdr:col>13</xdr:col>
      <xdr:colOff>400050</xdr:colOff>
      <xdr:row>14</xdr:row>
      <xdr:rowOff>190500</xdr:rowOff>
    </xdr:to>
    <xdr:cxnSp macro="">
      <xdr:nvCxnSpPr>
        <xdr:cNvPr id="67" name="Straight Connector 66"/>
        <xdr:cNvCxnSpPr/>
      </xdr:nvCxnSpPr>
      <xdr:spPr>
        <a:xfrm rot="5400000">
          <a:off x="8562975" y="28765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95250</xdr:rowOff>
    </xdr:from>
    <xdr:to>
      <xdr:col>12</xdr:col>
      <xdr:colOff>390525</xdr:colOff>
      <xdr:row>16</xdr:row>
      <xdr:rowOff>95250</xdr:rowOff>
    </xdr:to>
    <xdr:cxnSp macro="">
      <xdr:nvCxnSpPr>
        <xdr:cNvPr id="68" name="Straight Connector 67"/>
        <xdr:cNvCxnSpPr/>
      </xdr:nvCxnSpPr>
      <xdr:spPr>
        <a:xfrm>
          <a:off x="7458075" y="32766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16</xdr:row>
      <xdr:rowOff>0</xdr:rowOff>
    </xdr:from>
    <xdr:to>
      <xdr:col>12</xdr:col>
      <xdr:colOff>400050</xdr:colOff>
      <xdr:row>16</xdr:row>
      <xdr:rowOff>190500</xdr:rowOff>
    </xdr:to>
    <xdr:cxnSp macro="">
      <xdr:nvCxnSpPr>
        <xdr:cNvPr id="69" name="Straight Connector 68"/>
        <xdr:cNvCxnSpPr/>
      </xdr:nvCxnSpPr>
      <xdr:spPr>
        <a:xfrm rot="5400000">
          <a:off x="7762875" y="32766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95250</xdr:rowOff>
    </xdr:from>
    <xdr:to>
      <xdr:col>11</xdr:col>
      <xdr:colOff>390525</xdr:colOff>
      <xdr:row>15</xdr:row>
      <xdr:rowOff>95250</xdr:rowOff>
    </xdr:to>
    <xdr:cxnSp macro="">
      <xdr:nvCxnSpPr>
        <xdr:cNvPr id="70" name="Straight Connector 69"/>
        <xdr:cNvCxnSpPr/>
      </xdr:nvCxnSpPr>
      <xdr:spPr>
        <a:xfrm>
          <a:off x="6657975" y="30765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15</xdr:row>
      <xdr:rowOff>0</xdr:rowOff>
    </xdr:from>
    <xdr:to>
      <xdr:col>11</xdr:col>
      <xdr:colOff>400050</xdr:colOff>
      <xdr:row>15</xdr:row>
      <xdr:rowOff>190500</xdr:rowOff>
    </xdr:to>
    <xdr:cxnSp macro="">
      <xdr:nvCxnSpPr>
        <xdr:cNvPr id="71" name="Straight Connector 70"/>
        <xdr:cNvCxnSpPr/>
      </xdr:nvCxnSpPr>
      <xdr:spPr>
        <a:xfrm rot="5400000">
          <a:off x="6962775" y="30765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17</xdr:row>
      <xdr:rowOff>95250</xdr:rowOff>
    </xdr:from>
    <xdr:to>
      <xdr:col>13</xdr:col>
      <xdr:colOff>390525</xdr:colOff>
      <xdr:row>17</xdr:row>
      <xdr:rowOff>95250</xdr:rowOff>
    </xdr:to>
    <xdr:cxnSp macro="">
      <xdr:nvCxnSpPr>
        <xdr:cNvPr id="72" name="Straight Connector 71"/>
        <xdr:cNvCxnSpPr/>
      </xdr:nvCxnSpPr>
      <xdr:spPr>
        <a:xfrm>
          <a:off x="8258175" y="34766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17</xdr:row>
      <xdr:rowOff>0</xdr:rowOff>
    </xdr:from>
    <xdr:to>
      <xdr:col>13</xdr:col>
      <xdr:colOff>400050</xdr:colOff>
      <xdr:row>17</xdr:row>
      <xdr:rowOff>190500</xdr:rowOff>
    </xdr:to>
    <xdr:cxnSp macro="">
      <xdr:nvCxnSpPr>
        <xdr:cNvPr id="73" name="Straight Connector 72"/>
        <xdr:cNvCxnSpPr/>
      </xdr:nvCxnSpPr>
      <xdr:spPr>
        <a:xfrm rot="5400000">
          <a:off x="8562975" y="34766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20</xdr:row>
      <xdr:rowOff>95250</xdr:rowOff>
    </xdr:from>
    <xdr:to>
      <xdr:col>13</xdr:col>
      <xdr:colOff>390525</xdr:colOff>
      <xdr:row>20</xdr:row>
      <xdr:rowOff>95250</xdr:rowOff>
    </xdr:to>
    <xdr:cxnSp macro="">
      <xdr:nvCxnSpPr>
        <xdr:cNvPr id="74" name="Straight Connector 73"/>
        <xdr:cNvCxnSpPr/>
      </xdr:nvCxnSpPr>
      <xdr:spPr>
        <a:xfrm>
          <a:off x="8258175" y="40767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20</xdr:row>
      <xdr:rowOff>0</xdr:rowOff>
    </xdr:from>
    <xdr:to>
      <xdr:col>13</xdr:col>
      <xdr:colOff>400050</xdr:colOff>
      <xdr:row>20</xdr:row>
      <xdr:rowOff>190500</xdr:rowOff>
    </xdr:to>
    <xdr:cxnSp macro="">
      <xdr:nvCxnSpPr>
        <xdr:cNvPr id="75" name="Straight Connector 74"/>
        <xdr:cNvCxnSpPr/>
      </xdr:nvCxnSpPr>
      <xdr:spPr>
        <a:xfrm rot="5400000">
          <a:off x="8562975" y="40767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95250</xdr:rowOff>
    </xdr:from>
    <xdr:to>
      <xdr:col>12</xdr:col>
      <xdr:colOff>390525</xdr:colOff>
      <xdr:row>19</xdr:row>
      <xdr:rowOff>95250</xdr:rowOff>
    </xdr:to>
    <xdr:cxnSp macro="">
      <xdr:nvCxnSpPr>
        <xdr:cNvPr id="76" name="Straight Connector 75"/>
        <xdr:cNvCxnSpPr/>
      </xdr:nvCxnSpPr>
      <xdr:spPr>
        <a:xfrm>
          <a:off x="7458075" y="38766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19</xdr:row>
      <xdr:rowOff>0</xdr:rowOff>
    </xdr:from>
    <xdr:to>
      <xdr:col>12</xdr:col>
      <xdr:colOff>400050</xdr:colOff>
      <xdr:row>19</xdr:row>
      <xdr:rowOff>190500</xdr:rowOff>
    </xdr:to>
    <xdr:cxnSp macro="">
      <xdr:nvCxnSpPr>
        <xdr:cNvPr id="77" name="Straight Connector 76"/>
        <xdr:cNvCxnSpPr/>
      </xdr:nvCxnSpPr>
      <xdr:spPr>
        <a:xfrm rot="5400000">
          <a:off x="7762875" y="38766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390525</xdr:colOff>
      <xdr:row>18</xdr:row>
      <xdr:rowOff>95250</xdr:rowOff>
    </xdr:to>
    <xdr:cxnSp macro="">
      <xdr:nvCxnSpPr>
        <xdr:cNvPr id="78" name="Straight Connector 77"/>
        <xdr:cNvCxnSpPr/>
      </xdr:nvCxnSpPr>
      <xdr:spPr>
        <a:xfrm>
          <a:off x="6657975" y="36766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18</xdr:row>
      <xdr:rowOff>0</xdr:rowOff>
    </xdr:from>
    <xdr:to>
      <xdr:col>11</xdr:col>
      <xdr:colOff>400050</xdr:colOff>
      <xdr:row>18</xdr:row>
      <xdr:rowOff>190500</xdr:rowOff>
    </xdr:to>
    <xdr:cxnSp macro="">
      <xdr:nvCxnSpPr>
        <xdr:cNvPr id="79" name="Straight Connector 78"/>
        <xdr:cNvCxnSpPr/>
      </xdr:nvCxnSpPr>
      <xdr:spPr>
        <a:xfrm rot="5400000">
          <a:off x="6962775" y="36766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95250</xdr:rowOff>
    </xdr:from>
    <xdr:to>
      <xdr:col>10</xdr:col>
      <xdr:colOff>390525</xdr:colOff>
      <xdr:row>17</xdr:row>
      <xdr:rowOff>95250</xdr:rowOff>
    </xdr:to>
    <xdr:cxnSp macro="">
      <xdr:nvCxnSpPr>
        <xdr:cNvPr id="80" name="Straight Connector 79"/>
        <xdr:cNvCxnSpPr/>
      </xdr:nvCxnSpPr>
      <xdr:spPr>
        <a:xfrm>
          <a:off x="5857875" y="34766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17</xdr:row>
      <xdr:rowOff>0</xdr:rowOff>
    </xdr:from>
    <xdr:to>
      <xdr:col>10</xdr:col>
      <xdr:colOff>400050</xdr:colOff>
      <xdr:row>17</xdr:row>
      <xdr:rowOff>190500</xdr:rowOff>
    </xdr:to>
    <xdr:cxnSp macro="">
      <xdr:nvCxnSpPr>
        <xdr:cNvPr id="81" name="Straight Connector 80"/>
        <xdr:cNvCxnSpPr/>
      </xdr:nvCxnSpPr>
      <xdr:spPr>
        <a:xfrm rot="5400000">
          <a:off x="6162675" y="34766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95250</xdr:rowOff>
    </xdr:from>
    <xdr:to>
      <xdr:col>13</xdr:col>
      <xdr:colOff>390525</xdr:colOff>
      <xdr:row>23</xdr:row>
      <xdr:rowOff>95250</xdr:rowOff>
    </xdr:to>
    <xdr:cxnSp macro="">
      <xdr:nvCxnSpPr>
        <xdr:cNvPr id="82" name="Straight Connector 81"/>
        <xdr:cNvCxnSpPr/>
      </xdr:nvCxnSpPr>
      <xdr:spPr>
        <a:xfrm>
          <a:off x="8258175" y="46767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23</xdr:row>
      <xdr:rowOff>0</xdr:rowOff>
    </xdr:from>
    <xdr:to>
      <xdr:col>13</xdr:col>
      <xdr:colOff>400050</xdr:colOff>
      <xdr:row>23</xdr:row>
      <xdr:rowOff>190500</xdr:rowOff>
    </xdr:to>
    <xdr:cxnSp macro="">
      <xdr:nvCxnSpPr>
        <xdr:cNvPr id="83" name="Straight Connector 82"/>
        <xdr:cNvCxnSpPr/>
      </xdr:nvCxnSpPr>
      <xdr:spPr>
        <a:xfrm rot="5400000">
          <a:off x="8562975" y="46767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22</xdr:row>
      <xdr:rowOff>95250</xdr:rowOff>
    </xdr:from>
    <xdr:to>
      <xdr:col>12</xdr:col>
      <xdr:colOff>390525</xdr:colOff>
      <xdr:row>22</xdr:row>
      <xdr:rowOff>95250</xdr:rowOff>
    </xdr:to>
    <xdr:cxnSp macro="">
      <xdr:nvCxnSpPr>
        <xdr:cNvPr id="84" name="Straight Connector 83"/>
        <xdr:cNvCxnSpPr/>
      </xdr:nvCxnSpPr>
      <xdr:spPr>
        <a:xfrm>
          <a:off x="7458075" y="44767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22</xdr:row>
      <xdr:rowOff>0</xdr:rowOff>
    </xdr:from>
    <xdr:to>
      <xdr:col>12</xdr:col>
      <xdr:colOff>400050</xdr:colOff>
      <xdr:row>22</xdr:row>
      <xdr:rowOff>190500</xdr:rowOff>
    </xdr:to>
    <xdr:cxnSp macro="">
      <xdr:nvCxnSpPr>
        <xdr:cNvPr id="85" name="Straight Connector 84"/>
        <xdr:cNvCxnSpPr/>
      </xdr:nvCxnSpPr>
      <xdr:spPr>
        <a:xfrm rot="5400000">
          <a:off x="7762875" y="44767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95250</xdr:rowOff>
    </xdr:from>
    <xdr:to>
      <xdr:col>11</xdr:col>
      <xdr:colOff>390525</xdr:colOff>
      <xdr:row>21</xdr:row>
      <xdr:rowOff>95250</xdr:rowOff>
    </xdr:to>
    <xdr:cxnSp macro="">
      <xdr:nvCxnSpPr>
        <xdr:cNvPr id="86" name="Straight Connector 85"/>
        <xdr:cNvCxnSpPr/>
      </xdr:nvCxnSpPr>
      <xdr:spPr>
        <a:xfrm>
          <a:off x="6657975" y="42767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21</xdr:row>
      <xdr:rowOff>0</xdr:rowOff>
    </xdr:from>
    <xdr:to>
      <xdr:col>11</xdr:col>
      <xdr:colOff>400050</xdr:colOff>
      <xdr:row>21</xdr:row>
      <xdr:rowOff>190500</xdr:rowOff>
    </xdr:to>
    <xdr:cxnSp macro="">
      <xdr:nvCxnSpPr>
        <xdr:cNvPr id="87" name="Straight Connector 86"/>
        <xdr:cNvCxnSpPr/>
      </xdr:nvCxnSpPr>
      <xdr:spPr>
        <a:xfrm rot="5400000">
          <a:off x="6962775" y="42767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95250</xdr:rowOff>
    </xdr:from>
    <xdr:to>
      <xdr:col>10</xdr:col>
      <xdr:colOff>390525</xdr:colOff>
      <xdr:row>20</xdr:row>
      <xdr:rowOff>95250</xdr:rowOff>
    </xdr:to>
    <xdr:cxnSp macro="">
      <xdr:nvCxnSpPr>
        <xdr:cNvPr id="88" name="Straight Connector 87"/>
        <xdr:cNvCxnSpPr/>
      </xdr:nvCxnSpPr>
      <xdr:spPr>
        <a:xfrm>
          <a:off x="5857875" y="40767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20</xdr:row>
      <xdr:rowOff>0</xdr:rowOff>
    </xdr:from>
    <xdr:to>
      <xdr:col>10</xdr:col>
      <xdr:colOff>400050</xdr:colOff>
      <xdr:row>20</xdr:row>
      <xdr:rowOff>190500</xdr:rowOff>
    </xdr:to>
    <xdr:cxnSp macro="">
      <xdr:nvCxnSpPr>
        <xdr:cNvPr id="89" name="Straight Connector 88"/>
        <xdr:cNvCxnSpPr/>
      </xdr:nvCxnSpPr>
      <xdr:spPr>
        <a:xfrm rot="5400000">
          <a:off x="6162675" y="40767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390525</xdr:colOff>
      <xdr:row>19</xdr:row>
      <xdr:rowOff>95250</xdr:rowOff>
    </xdr:to>
    <xdr:cxnSp macro="">
      <xdr:nvCxnSpPr>
        <xdr:cNvPr id="90" name="Straight Connector 89"/>
        <xdr:cNvCxnSpPr/>
      </xdr:nvCxnSpPr>
      <xdr:spPr>
        <a:xfrm>
          <a:off x="5057775" y="38766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19</xdr:row>
      <xdr:rowOff>0</xdr:rowOff>
    </xdr:from>
    <xdr:to>
      <xdr:col>9</xdr:col>
      <xdr:colOff>400050</xdr:colOff>
      <xdr:row>19</xdr:row>
      <xdr:rowOff>190500</xdr:rowOff>
    </xdr:to>
    <xdr:cxnSp macro="">
      <xdr:nvCxnSpPr>
        <xdr:cNvPr id="91" name="Straight Connector 90"/>
        <xdr:cNvCxnSpPr/>
      </xdr:nvCxnSpPr>
      <xdr:spPr>
        <a:xfrm rot="5400000">
          <a:off x="5362575" y="38766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18</xdr:row>
      <xdr:rowOff>95250</xdr:rowOff>
    </xdr:from>
    <xdr:to>
      <xdr:col>8</xdr:col>
      <xdr:colOff>390525</xdr:colOff>
      <xdr:row>18</xdr:row>
      <xdr:rowOff>95250</xdr:rowOff>
    </xdr:to>
    <xdr:cxnSp macro="">
      <xdr:nvCxnSpPr>
        <xdr:cNvPr id="92" name="Straight Connector 91"/>
        <xdr:cNvCxnSpPr/>
      </xdr:nvCxnSpPr>
      <xdr:spPr>
        <a:xfrm>
          <a:off x="4257675" y="36766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18</xdr:row>
      <xdr:rowOff>0</xdr:rowOff>
    </xdr:from>
    <xdr:to>
      <xdr:col>8</xdr:col>
      <xdr:colOff>400050</xdr:colOff>
      <xdr:row>18</xdr:row>
      <xdr:rowOff>190500</xdr:rowOff>
    </xdr:to>
    <xdr:cxnSp macro="">
      <xdr:nvCxnSpPr>
        <xdr:cNvPr id="93" name="Straight Connector 92"/>
        <xdr:cNvCxnSpPr/>
      </xdr:nvCxnSpPr>
      <xdr:spPr>
        <a:xfrm rot="5400000">
          <a:off x="4562475" y="36766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32</xdr:row>
      <xdr:rowOff>95250</xdr:rowOff>
    </xdr:from>
    <xdr:to>
      <xdr:col>1</xdr:col>
      <xdr:colOff>390525</xdr:colOff>
      <xdr:row>32</xdr:row>
      <xdr:rowOff>95250</xdr:rowOff>
    </xdr:to>
    <xdr:cxnSp macro="">
      <xdr:nvCxnSpPr>
        <xdr:cNvPr id="94" name="Straight Connector 93"/>
        <xdr:cNvCxnSpPr/>
      </xdr:nvCxnSpPr>
      <xdr:spPr>
        <a:xfrm>
          <a:off x="504825" y="64770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32</xdr:row>
      <xdr:rowOff>0</xdr:rowOff>
    </xdr:from>
    <xdr:to>
      <xdr:col>1</xdr:col>
      <xdr:colOff>400050</xdr:colOff>
      <xdr:row>32</xdr:row>
      <xdr:rowOff>190500</xdr:rowOff>
    </xdr:to>
    <xdr:cxnSp macro="">
      <xdr:nvCxnSpPr>
        <xdr:cNvPr id="95" name="Straight Connector 94"/>
        <xdr:cNvCxnSpPr/>
      </xdr:nvCxnSpPr>
      <xdr:spPr>
        <a:xfrm rot="5400000">
          <a:off x="809625" y="64770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33</xdr:row>
      <xdr:rowOff>95250</xdr:rowOff>
    </xdr:from>
    <xdr:to>
      <xdr:col>2</xdr:col>
      <xdr:colOff>390525</xdr:colOff>
      <xdr:row>33</xdr:row>
      <xdr:rowOff>95250</xdr:rowOff>
    </xdr:to>
    <xdr:cxnSp macro="">
      <xdr:nvCxnSpPr>
        <xdr:cNvPr id="96" name="Straight Connector 95"/>
        <xdr:cNvCxnSpPr/>
      </xdr:nvCxnSpPr>
      <xdr:spPr>
        <a:xfrm>
          <a:off x="1009650" y="66770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33</xdr:row>
      <xdr:rowOff>0</xdr:rowOff>
    </xdr:from>
    <xdr:to>
      <xdr:col>2</xdr:col>
      <xdr:colOff>400050</xdr:colOff>
      <xdr:row>33</xdr:row>
      <xdr:rowOff>190500</xdr:rowOff>
    </xdr:to>
    <xdr:cxnSp macro="">
      <xdr:nvCxnSpPr>
        <xdr:cNvPr id="97" name="Straight Connector 96"/>
        <xdr:cNvCxnSpPr/>
      </xdr:nvCxnSpPr>
      <xdr:spPr>
        <a:xfrm rot="5400000">
          <a:off x="1314450" y="66770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95250</xdr:rowOff>
    </xdr:from>
    <xdr:to>
      <xdr:col>3</xdr:col>
      <xdr:colOff>390525</xdr:colOff>
      <xdr:row>34</xdr:row>
      <xdr:rowOff>95250</xdr:rowOff>
    </xdr:to>
    <xdr:cxnSp macro="">
      <xdr:nvCxnSpPr>
        <xdr:cNvPr id="98" name="Straight Connector 97"/>
        <xdr:cNvCxnSpPr/>
      </xdr:nvCxnSpPr>
      <xdr:spPr>
        <a:xfrm>
          <a:off x="1514475" y="68770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34</xdr:row>
      <xdr:rowOff>0</xdr:rowOff>
    </xdr:from>
    <xdr:to>
      <xdr:col>3</xdr:col>
      <xdr:colOff>400050</xdr:colOff>
      <xdr:row>34</xdr:row>
      <xdr:rowOff>190500</xdr:rowOff>
    </xdr:to>
    <xdr:cxnSp macro="">
      <xdr:nvCxnSpPr>
        <xdr:cNvPr id="99" name="Straight Connector 98"/>
        <xdr:cNvCxnSpPr/>
      </xdr:nvCxnSpPr>
      <xdr:spPr>
        <a:xfrm rot="5400000">
          <a:off x="1819275" y="68770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95250</xdr:rowOff>
    </xdr:from>
    <xdr:to>
      <xdr:col>4</xdr:col>
      <xdr:colOff>390525</xdr:colOff>
      <xdr:row>35</xdr:row>
      <xdr:rowOff>95250</xdr:rowOff>
    </xdr:to>
    <xdr:cxnSp macro="">
      <xdr:nvCxnSpPr>
        <xdr:cNvPr id="100" name="Straight Connector 99"/>
        <xdr:cNvCxnSpPr/>
      </xdr:nvCxnSpPr>
      <xdr:spPr>
        <a:xfrm>
          <a:off x="2019300" y="70770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35</xdr:row>
      <xdr:rowOff>0</xdr:rowOff>
    </xdr:from>
    <xdr:to>
      <xdr:col>4</xdr:col>
      <xdr:colOff>400050</xdr:colOff>
      <xdr:row>35</xdr:row>
      <xdr:rowOff>190500</xdr:rowOff>
    </xdr:to>
    <xdr:cxnSp macro="">
      <xdr:nvCxnSpPr>
        <xdr:cNvPr id="101" name="Straight Connector 100"/>
        <xdr:cNvCxnSpPr/>
      </xdr:nvCxnSpPr>
      <xdr:spPr>
        <a:xfrm rot="5400000">
          <a:off x="2324100" y="70770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36</xdr:row>
      <xdr:rowOff>95250</xdr:rowOff>
    </xdr:from>
    <xdr:to>
      <xdr:col>5</xdr:col>
      <xdr:colOff>390525</xdr:colOff>
      <xdr:row>36</xdr:row>
      <xdr:rowOff>95250</xdr:rowOff>
    </xdr:to>
    <xdr:cxnSp macro="">
      <xdr:nvCxnSpPr>
        <xdr:cNvPr id="102" name="Straight Connector 101"/>
        <xdr:cNvCxnSpPr/>
      </xdr:nvCxnSpPr>
      <xdr:spPr>
        <a:xfrm>
          <a:off x="2524125" y="72771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36</xdr:row>
      <xdr:rowOff>0</xdr:rowOff>
    </xdr:from>
    <xdr:to>
      <xdr:col>5</xdr:col>
      <xdr:colOff>400050</xdr:colOff>
      <xdr:row>36</xdr:row>
      <xdr:rowOff>190500</xdr:rowOff>
    </xdr:to>
    <xdr:cxnSp macro="">
      <xdr:nvCxnSpPr>
        <xdr:cNvPr id="103" name="Straight Connector 102"/>
        <xdr:cNvCxnSpPr/>
      </xdr:nvCxnSpPr>
      <xdr:spPr>
        <a:xfrm rot="5400000">
          <a:off x="2828925" y="72771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95250</xdr:rowOff>
    </xdr:from>
    <xdr:to>
      <xdr:col>6</xdr:col>
      <xdr:colOff>390525</xdr:colOff>
      <xdr:row>37</xdr:row>
      <xdr:rowOff>95250</xdr:rowOff>
    </xdr:to>
    <xdr:cxnSp macro="">
      <xdr:nvCxnSpPr>
        <xdr:cNvPr id="104" name="Straight Connector 103"/>
        <xdr:cNvCxnSpPr/>
      </xdr:nvCxnSpPr>
      <xdr:spPr>
        <a:xfrm>
          <a:off x="3057525" y="74771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37</xdr:row>
      <xdr:rowOff>0</xdr:rowOff>
    </xdr:from>
    <xdr:to>
      <xdr:col>6</xdr:col>
      <xdr:colOff>400050</xdr:colOff>
      <xdr:row>37</xdr:row>
      <xdr:rowOff>190500</xdr:rowOff>
    </xdr:to>
    <xdr:cxnSp macro="">
      <xdr:nvCxnSpPr>
        <xdr:cNvPr id="105" name="Straight Connector 104"/>
        <xdr:cNvCxnSpPr/>
      </xdr:nvCxnSpPr>
      <xdr:spPr>
        <a:xfrm rot="5400000">
          <a:off x="3362325" y="74771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38</xdr:row>
      <xdr:rowOff>95250</xdr:rowOff>
    </xdr:from>
    <xdr:to>
      <xdr:col>7</xdr:col>
      <xdr:colOff>390525</xdr:colOff>
      <xdr:row>38</xdr:row>
      <xdr:rowOff>95250</xdr:rowOff>
    </xdr:to>
    <xdr:cxnSp macro="">
      <xdr:nvCxnSpPr>
        <xdr:cNvPr id="106" name="Straight Connector 105"/>
        <xdr:cNvCxnSpPr/>
      </xdr:nvCxnSpPr>
      <xdr:spPr>
        <a:xfrm>
          <a:off x="3590925" y="76771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38</xdr:row>
      <xdr:rowOff>0</xdr:rowOff>
    </xdr:from>
    <xdr:to>
      <xdr:col>7</xdr:col>
      <xdr:colOff>400050</xdr:colOff>
      <xdr:row>38</xdr:row>
      <xdr:rowOff>190500</xdr:rowOff>
    </xdr:to>
    <xdr:cxnSp macro="">
      <xdr:nvCxnSpPr>
        <xdr:cNvPr id="107" name="Straight Connector 106"/>
        <xdr:cNvCxnSpPr/>
      </xdr:nvCxnSpPr>
      <xdr:spPr>
        <a:xfrm rot="5400000">
          <a:off x="3895725" y="76771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39</xdr:row>
      <xdr:rowOff>95250</xdr:rowOff>
    </xdr:from>
    <xdr:to>
      <xdr:col>8</xdr:col>
      <xdr:colOff>390525</xdr:colOff>
      <xdr:row>39</xdr:row>
      <xdr:rowOff>95250</xdr:rowOff>
    </xdr:to>
    <xdr:cxnSp macro="">
      <xdr:nvCxnSpPr>
        <xdr:cNvPr id="108" name="Straight Connector 107"/>
        <xdr:cNvCxnSpPr/>
      </xdr:nvCxnSpPr>
      <xdr:spPr>
        <a:xfrm>
          <a:off x="4257675" y="78771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39</xdr:row>
      <xdr:rowOff>0</xdr:rowOff>
    </xdr:from>
    <xdr:to>
      <xdr:col>8</xdr:col>
      <xdr:colOff>400050</xdr:colOff>
      <xdr:row>39</xdr:row>
      <xdr:rowOff>190500</xdr:rowOff>
    </xdr:to>
    <xdr:cxnSp macro="">
      <xdr:nvCxnSpPr>
        <xdr:cNvPr id="109" name="Straight Connector 108"/>
        <xdr:cNvCxnSpPr/>
      </xdr:nvCxnSpPr>
      <xdr:spPr>
        <a:xfrm rot="5400000">
          <a:off x="4562475" y="78771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40</xdr:row>
      <xdr:rowOff>95250</xdr:rowOff>
    </xdr:from>
    <xdr:to>
      <xdr:col>9</xdr:col>
      <xdr:colOff>390525</xdr:colOff>
      <xdr:row>40</xdr:row>
      <xdr:rowOff>95250</xdr:rowOff>
    </xdr:to>
    <xdr:cxnSp macro="">
      <xdr:nvCxnSpPr>
        <xdr:cNvPr id="110" name="Straight Connector 109"/>
        <xdr:cNvCxnSpPr/>
      </xdr:nvCxnSpPr>
      <xdr:spPr>
        <a:xfrm>
          <a:off x="5057775" y="80772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40</xdr:row>
      <xdr:rowOff>0</xdr:rowOff>
    </xdr:from>
    <xdr:to>
      <xdr:col>9</xdr:col>
      <xdr:colOff>400050</xdr:colOff>
      <xdr:row>40</xdr:row>
      <xdr:rowOff>190500</xdr:rowOff>
    </xdr:to>
    <xdr:cxnSp macro="">
      <xdr:nvCxnSpPr>
        <xdr:cNvPr id="111" name="Straight Connector 110"/>
        <xdr:cNvCxnSpPr/>
      </xdr:nvCxnSpPr>
      <xdr:spPr>
        <a:xfrm rot="5400000">
          <a:off x="5362575" y="80772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41</xdr:row>
      <xdr:rowOff>95250</xdr:rowOff>
    </xdr:from>
    <xdr:to>
      <xdr:col>10</xdr:col>
      <xdr:colOff>390525</xdr:colOff>
      <xdr:row>41</xdr:row>
      <xdr:rowOff>95250</xdr:rowOff>
    </xdr:to>
    <xdr:cxnSp macro="">
      <xdr:nvCxnSpPr>
        <xdr:cNvPr id="112" name="Straight Connector 111"/>
        <xdr:cNvCxnSpPr/>
      </xdr:nvCxnSpPr>
      <xdr:spPr>
        <a:xfrm>
          <a:off x="5857875" y="82772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41</xdr:row>
      <xdr:rowOff>0</xdr:rowOff>
    </xdr:from>
    <xdr:to>
      <xdr:col>10</xdr:col>
      <xdr:colOff>400050</xdr:colOff>
      <xdr:row>41</xdr:row>
      <xdr:rowOff>190500</xdr:rowOff>
    </xdr:to>
    <xdr:cxnSp macro="">
      <xdr:nvCxnSpPr>
        <xdr:cNvPr id="113" name="Straight Connector 112"/>
        <xdr:cNvCxnSpPr/>
      </xdr:nvCxnSpPr>
      <xdr:spPr>
        <a:xfrm rot="5400000">
          <a:off x="6162675" y="82772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42</xdr:row>
      <xdr:rowOff>95250</xdr:rowOff>
    </xdr:from>
    <xdr:to>
      <xdr:col>11</xdr:col>
      <xdr:colOff>390525</xdr:colOff>
      <xdr:row>42</xdr:row>
      <xdr:rowOff>95250</xdr:rowOff>
    </xdr:to>
    <xdr:cxnSp macro="">
      <xdr:nvCxnSpPr>
        <xdr:cNvPr id="114" name="Straight Connector 113"/>
        <xdr:cNvCxnSpPr/>
      </xdr:nvCxnSpPr>
      <xdr:spPr>
        <a:xfrm>
          <a:off x="6657975" y="84772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42</xdr:row>
      <xdr:rowOff>0</xdr:rowOff>
    </xdr:from>
    <xdr:to>
      <xdr:col>11</xdr:col>
      <xdr:colOff>400050</xdr:colOff>
      <xdr:row>42</xdr:row>
      <xdr:rowOff>190500</xdr:rowOff>
    </xdr:to>
    <xdr:cxnSp macro="">
      <xdr:nvCxnSpPr>
        <xdr:cNvPr id="115" name="Straight Connector 114"/>
        <xdr:cNvCxnSpPr/>
      </xdr:nvCxnSpPr>
      <xdr:spPr>
        <a:xfrm rot="5400000">
          <a:off x="6962775" y="84772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95250</xdr:rowOff>
    </xdr:from>
    <xdr:to>
      <xdr:col>12</xdr:col>
      <xdr:colOff>390525</xdr:colOff>
      <xdr:row>43</xdr:row>
      <xdr:rowOff>95250</xdr:rowOff>
    </xdr:to>
    <xdr:cxnSp macro="">
      <xdr:nvCxnSpPr>
        <xdr:cNvPr id="116" name="Straight Connector 115"/>
        <xdr:cNvCxnSpPr/>
      </xdr:nvCxnSpPr>
      <xdr:spPr>
        <a:xfrm>
          <a:off x="7458075" y="86772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43</xdr:row>
      <xdr:rowOff>0</xdr:rowOff>
    </xdr:from>
    <xdr:to>
      <xdr:col>12</xdr:col>
      <xdr:colOff>400050</xdr:colOff>
      <xdr:row>43</xdr:row>
      <xdr:rowOff>190500</xdr:rowOff>
    </xdr:to>
    <xdr:cxnSp macro="">
      <xdr:nvCxnSpPr>
        <xdr:cNvPr id="117" name="Straight Connector 116"/>
        <xdr:cNvCxnSpPr/>
      </xdr:nvCxnSpPr>
      <xdr:spPr>
        <a:xfrm rot="5400000">
          <a:off x="7762875" y="86772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44</xdr:row>
      <xdr:rowOff>95250</xdr:rowOff>
    </xdr:from>
    <xdr:to>
      <xdr:col>13</xdr:col>
      <xdr:colOff>390525</xdr:colOff>
      <xdr:row>44</xdr:row>
      <xdr:rowOff>95250</xdr:rowOff>
    </xdr:to>
    <xdr:cxnSp macro="">
      <xdr:nvCxnSpPr>
        <xdr:cNvPr id="118" name="Straight Connector 117"/>
        <xdr:cNvCxnSpPr/>
      </xdr:nvCxnSpPr>
      <xdr:spPr>
        <a:xfrm>
          <a:off x="8258175" y="88773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44</xdr:row>
      <xdr:rowOff>0</xdr:rowOff>
    </xdr:from>
    <xdr:to>
      <xdr:col>13</xdr:col>
      <xdr:colOff>400050</xdr:colOff>
      <xdr:row>44</xdr:row>
      <xdr:rowOff>190500</xdr:rowOff>
    </xdr:to>
    <xdr:cxnSp macro="">
      <xdr:nvCxnSpPr>
        <xdr:cNvPr id="119" name="Straight Connector 118"/>
        <xdr:cNvCxnSpPr/>
      </xdr:nvCxnSpPr>
      <xdr:spPr>
        <a:xfrm rot="5400000">
          <a:off x="8562975" y="88773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95250</xdr:rowOff>
    </xdr:from>
    <xdr:to>
      <xdr:col>2</xdr:col>
      <xdr:colOff>390525</xdr:colOff>
      <xdr:row>30</xdr:row>
      <xdr:rowOff>95250</xdr:rowOff>
    </xdr:to>
    <xdr:cxnSp macro="">
      <xdr:nvCxnSpPr>
        <xdr:cNvPr id="120" name="Straight Connector 119"/>
        <xdr:cNvCxnSpPr/>
      </xdr:nvCxnSpPr>
      <xdr:spPr>
        <a:xfrm>
          <a:off x="1009650" y="60769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30</xdr:row>
      <xdr:rowOff>0</xdr:rowOff>
    </xdr:from>
    <xdr:to>
      <xdr:col>2</xdr:col>
      <xdr:colOff>400050</xdr:colOff>
      <xdr:row>30</xdr:row>
      <xdr:rowOff>190500</xdr:rowOff>
    </xdr:to>
    <xdr:cxnSp macro="">
      <xdr:nvCxnSpPr>
        <xdr:cNvPr id="121" name="Straight Connector 120"/>
        <xdr:cNvCxnSpPr/>
      </xdr:nvCxnSpPr>
      <xdr:spPr>
        <a:xfrm rot="5400000">
          <a:off x="1314450" y="60769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31</xdr:row>
      <xdr:rowOff>95250</xdr:rowOff>
    </xdr:from>
    <xdr:to>
      <xdr:col>3</xdr:col>
      <xdr:colOff>390525</xdr:colOff>
      <xdr:row>31</xdr:row>
      <xdr:rowOff>95250</xdr:rowOff>
    </xdr:to>
    <xdr:cxnSp macro="">
      <xdr:nvCxnSpPr>
        <xdr:cNvPr id="122" name="Straight Connector 121"/>
        <xdr:cNvCxnSpPr/>
      </xdr:nvCxnSpPr>
      <xdr:spPr>
        <a:xfrm>
          <a:off x="1514475" y="62769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31</xdr:row>
      <xdr:rowOff>0</xdr:rowOff>
    </xdr:from>
    <xdr:to>
      <xdr:col>3</xdr:col>
      <xdr:colOff>400050</xdr:colOff>
      <xdr:row>31</xdr:row>
      <xdr:rowOff>190500</xdr:rowOff>
    </xdr:to>
    <xdr:cxnSp macro="">
      <xdr:nvCxnSpPr>
        <xdr:cNvPr id="123" name="Straight Connector 122"/>
        <xdr:cNvCxnSpPr/>
      </xdr:nvCxnSpPr>
      <xdr:spPr>
        <a:xfrm rot="5400000">
          <a:off x="1819275" y="62769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32</xdr:row>
      <xdr:rowOff>95250</xdr:rowOff>
    </xdr:from>
    <xdr:to>
      <xdr:col>4</xdr:col>
      <xdr:colOff>390525</xdr:colOff>
      <xdr:row>32</xdr:row>
      <xdr:rowOff>95250</xdr:rowOff>
    </xdr:to>
    <xdr:cxnSp macro="">
      <xdr:nvCxnSpPr>
        <xdr:cNvPr id="124" name="Straight Connector 123"/>
        <xdr:cNvCxnSpPr/>
      </xdr:nvCxnSpPr>
      <xdr:spPr>
        <a:xfrm>
          <a:off x="2019300" y="64770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32</xdr:row>
      <xdr:rowOff>0</xdr:rowOff>
    </xdr:from>
    <xdr:to>
      <xdr:col>4</xdr:col>
      <xdr:colOff>400050</xdr:colOff>
      <xdr:row>32</xdr:row>
      <xdr:rowOff>190500</xdr:rowOff>
    </xdr:to>
    <xdr:cxnSp macro="">
      <xdr:nvCxnSpPr>
        <xdr:cNvPr id="125" name="Straight Connector 124"/>
        <xdr:cNvCxnSpPr/>
      </xdr:nvCxnSpPr>
      <xdr:spPr>
        <a:xfrm rot="5400000">
          <a:off x="2324100" y="64770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95250</xdr:rowOff>
    </xdr:from>
    <xdr:to>
      <xdr:col>5</xdr:col>
      <xdr:colOff>390525</xdr:colOff>
      <xdr:row>33</xdr:row>
      <xdr:rowOff>95250</xdr:rowOff>
    </xdr:to>
    <xdr:cxnSp macro="">
      <xdr:nvCxnSpPr>
        <xdr:cNvPr id="126" name="Straight Connector 125"/>
        <xdr:cNvCxnSpPr/>
      </xdr:nvCxnSpPr>
      <xdr:spPr>
        <a:xfrm>
          <a:off x="2524125" y="66770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33</xdr:row>
      <xdr:rowOff>0</xdr:rowOff>
    </xdr:from>
    <xdr:to>
      <xdr:col>5</xdr:col>
      <xdr:colOff>400050</xdr:colOff>
      <xdr:row>33</xdr:row>
      <xdr:rowOff>190500</xdr:rowOff>
    </xdr:to>
    <xdr:cxnSp macro="">
      <xdr:nvCxnSpPr>
        <xdr:cNvPr id="127" name="Straight Connector 126"/>
        <xdr:cNvCxnSpPr/>
      </xdr:nvCxnSpPr>
      <xdr:spPr>
        <a:xfrm rot="5400000">
          <a:off x="2828925" y="66770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95250</xdr:rowOff>
    </xdr:from>
    <xdr:to>
      <xdr:col>6</xdr:col>
      <xdr:colOff>390525</xdr:colOff>
      <xdr:row>34</xdr:row>
      <xdr:rowOff>95250</xdr:rowOff>
    </xdr:to>
    <xdr:cxnSp macro="">
      <xdr:nvCxnSpPr>
        <xdr:cNvPr id="128" name="Straight Connector 127"/>
        <xdr:cNvCxnSpPr/>
      </xdr:nvCxnSpPr>
      <xdr:spPr>
        <a:xfrm>
          <a:off x="3057525" y="68770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34</xdr:row>
      <xdr:rowOff>0</xdr:rowOff>
    </xdr:from>
    <xdr:to>
      <xdr:col>6</xdr:col>
      <xdr:colOff>400050</xdr:colOff>
      <xdr:row>34</xdr:row>
      <xdr:rowOff>190500</xdr:rowOff>
    </xdr:to>
    <xdr:cxnSp macro="">
      <xdr:nvCxnSpPr>
        <xdr:cNvPr id="129" name="Straight Connector 128"/>
        <xdr:cNvCxnSpPr/>
      </xdr:nvCxnSpPr>
      <xdr:spPr>
        <a:xfrm rot="5400000">
          <a:off x="3362325" y="68770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35</xdr:row>
      <xdr:rowOff>95250</xdr:rowOff>
    </xdr:from>
    <xdr:to>
      <xdr:col>7</xdr:col>
      <xdr:colOff>390525</xdr:colOff>
      <xdr:row>35</xdr:row>
      <xdr:rowOff>95250</xdr:rowOff>
    </xdr:to>
    <xdr:cxnSp macro="">
      <xdr:nvCxnSpPr>
        <xdr:cNvPr id="130" name="Straight Connector 129"/>
        <xdr:cNvCxnSpPr/>
      </xdr:nvCxnSpPr>
      <xdr:spPr>
        <a:xfrm>
          <a:off x="3590925" y="70770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35</xdr:row>
      <xdr:rowOff>0</xdr:rowOff>
    </xdr:from>
    <xdr:to>
      <xdr:col>7</xdr:col>
      <xdr:colOff>400050</xdr:colOff>
      <xdr:row>35</xdr:row>
      <xdr:rowOff>190500</xdr:rowOff>
    </xdr:to>
    <xdr:cxnSp macro="">
      <xdr:nvCxnSpPr>
        <xdr:cNvPr id="131" name="Straight Connector 130"/>
        <xdr:cNvCxnSpPr/>
      </xdr:nvCxnSpPr>
      <xdr:spPr>
        <a:xfrm rot="5400000">
          <a:off x="3895725" y="70770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36</xdr:row>
      <xdr:rowOff>95250</xdr:rowOff>
    </xdr:from>
    <xdr:to>
      <xdr:col>8</xdr:col>
      <xdr:colOff>390525</xdr:colOff>
      <xdr:row>36</xdr:row>
      <xdr:rowOff>95250</xdr:rowOff>
    </xdr:to>
    <xdr:cxnSp macro="">
      <xdr:nvCxnSpPr>
        <xdr:cNvPr id="132" name="Straight Connector 131"/>
        <xdr:cNvCxnSpPr/>
      </xdr:nvCxnSpPr>
      <xdr:spPr>
        <a:xfrm>
          <a:off x="4257675" y="72771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36</xdr:row>
      <xdr:rowOff>0</xdr:rowOff>
    </xdr:from>
    <xdr:to>
      <xdr:col>8</xdr:col>
      <xdr:colOff>400050</xdr:colOff>
      <xdr:row>36</xdr:row>
      <xdr:rowOff>190500</xdr:rowOff>
    </xdr:to>
    <xdr:cxnSp macro="">
      <xdr:nvCxnSpPr>
        <xdr:cNvPr id="133" name="Straight Connector 132"/>
        <xdr:cNvCxnSpPr/>
      </xdr:nvCxnSpPr>
      <xdr:spPr>
        <a:xfrm rot="5400000">
          <a:off x="4562475" y="72771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37</xdr:row>
      <xdr:rowOff>95250</xdr:rowOff>
    </xdr:from>
    <xdr:to>
      <xdr:col>9</xdr:col>
      <xdr:colOff>390525</xdr:colOff>
      <xdr:row>37</xdr:row>
      <xdr:rowOff>95250</xdr:rowOff>
    </xdr:to>
    <xdr:cxnSp macro="">
      <xdr:nvCxnSpPr>
        <xdr:cNvPr id="134" name="Straight Connector 133"/>
        <xdr:cNvCxnSpPr/>
      </xdr:nvCxnSpPr>
      <xdr:spPr>
        <a:xfrm>
          <a:off x="5057775" y="74771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37</xdr:row>
      <xdr:rowOff>0</xdr:rowOff>
    </xdr:from>
    <xdr:to>
      <xdr:col>9</xdr:col>
      <xdr:colOff>400050</xdr:colOff>
      <xdr:row>37</xdr:row>
      <xdr:rowOff>190500</xdr:rowOff>
    </xdr:to>
    <xdr:cxnSp macro="">
      <xdr:nvCxnSpPr>
        <xdr:cNvPr id="135" name="Straight Connector 134"/>
        <xdr:cNvCxnSpPr/>
      </xdr:nvCxnSpPr>
      <xdr:spPr>
        <a:xfrm rot="5400000">
          <a:off x="5362575" y="74771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38</xdr:row>
      <xdr:rowOff>95250</xdr:rowOff>
    </xdr:from>
    <xdr:to>
      <xdr:col>10</xdr:col>
      <xdr:colOff>390525</xdr:colOff>
      <xdr:row>38</xdr:row>
      <xdr:rowOff>95250</xdr:rowOff>
    </xdr:to>
    <xdr:cxnSp macro="">
      <xdr:nvCxnSpPr>
        <xdr:cNvPr id="136" name="Straight Connector 135"/>
        <xdr:cNvCxnSpPr/>
      </xdr:nvCxnSpPr>
      <xdr:spPr>
        <a:xfrm>
          <a:off x="5857875" y="76771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38</xdr:row>
      <xdr:rowOff>0</xdr:rowOff>
    </xdr:from>
    <xdr:to>
      <xdr:col>10</xdr:col>
      <xdr:colOff>400050</xdr:colOff>
      <xdr:row>38</xdr:row>
      <xdr:rowOff>190500</xdr:rowOff>
    </xdr:to>
    <xdr:cxnSp macro="">
      <xdr:nvCxnSpPr>
        <xdr:cNvPr id="137" name="Straight Connector 136"/>
        <xdr:cNvCxnSpPr/>
      </xdr:nvCxnSpPr>
      <xdr:spPr>
        <a:xfrm rot="5400000">
          <a:off x="6162675" y="76771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39</xdr:row>
      <xdr:rowOff>95250</xdr:rowOff>
    </xdr:from>
    <xdr:to>
      <xdr:col>11</xdr:col>
      <xdr:colOff>390525</xdr:colOff>
      <xdr:row>39</xdr:row>
      <xdr:rowOff>95250</xdr:rowOff>
    </xdr:to>
    <xdr:cxnSp macro="">
      <xdr:nvCxnSpPr>
        <xdr:cNvPr id="138" name="Straight Connector 137"/>
        <xdr:cNvCxnSpPr/>
      </xdr:nvCxnSpPr>
      <xdr:spPr>
        <a:xfrm>
          <a:off x="6657975" y="78771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39</xdr:row>
      <xdr:rowOff>0</xdr:rowOff>
    </xdr:from>
    <xdr:to>
      <xdr:col>11</xdr:col>
      <xdr:colOff>400050</xdr:colOff>
      <xdr:row>39</xdr:row>
      <xdr:rowOff>190500</xdr:rowOff>
    </xdr:to>
    <xdr:cxnSp macro="">
      <xdr:nvCxnSpPr>
        <xdr:cNvPr id="139" name="Straight Connector 138"/>
        <xdr:cNvCxnSpPr/>
      </xdr:nvCxnSpPr>
      <xdr:spPr>
        <a:xfrm rot="5400000">
          <a:off x="6962775" y="78771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40</xdr:row>
      <xdr:rowOff>95250</xdr:rowOff>
    </xdr:from>
    <xdr:to>
      <xdr:col>12</xdr:col>
      <xdr:colOff>390525</xdr:colOff>
      <xdr:row>40</xdr:row>
      <xdr:rowOff>95250</xdr:rowOff>
    </xdr:to>
    <xdr:cxnSp macro="">
      <xdr:nvCxnSpPr>
        <xdr:cNvPr id="140" name="Straight Connector 139"/>
        <xdr:cNvCxnSpPr/>
      </xdr:nvCxnSpPr>
      <xdr:spPr>
        <a:xfrm>
          <a:off x="7458075" y="80772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40</xdr:row>
      <xdr:rowOff>0</xdr:rowOff>
    </xdr:from>
    <xdr:to>
      <xdr:col>12</xdr:col>
      <xdr:colOff>400050</xdr:colOff>
      <xdr:row>40</xdr:row>
      <xdr:rowOff>190500</xdr:rowOff>
    </xdr:to>
    <xdr:cxnSp macro="">
      <xdr:nvCxnSpPr>
        <xdr:cNvPr id="141" name="Straight Connector 140"/>
        <xdr:cNvCxnSpPr/>
      </xdr:nvCxnSpPr>
      <xdr:spPr>
        <a:xfrm rot="5400000">
          <a:off x="7762875" y="80772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41</xdr:row>
      <xdr:rowOff>95250</xdr:rowOff>
    </xdr:from>
    <xdr:to>
      <xdr:col>13</xdr:col>
      <xdr:colOff>390525</xdr:colOff>
      <xdr:row>41</xdr:row>
      <xdr:rowOff>95250</xdr:rowOff>
    </xdr:to>
    <xdr:cxnSp macro="">
      <xdr:nvCxnSpPr>
        <xdr:cNvPr id="142" name="Straight Connector 141"/>
        <xdr:cNvCxnSpPr/>
      </xdr:nvCxnSpPr>
      <xdr:spPr>
        <a:xfrm>
          <a:off x="8258175" y="82772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41</xdr:row>
      <xdr:rowOff>0</xdr:rowOff>
    </xdr:from>
    <xdr:to>
      <xdr:col>13</xdr:col>
      <xdr:colOff>400050</xdr:colOff>
      <xdr:row>41</xdr:row>
      <xdr:rowOff>190500</xdr:rowOff>
    </xdr:to>
    <xdr:cxnSp macro="">
      <xdr:nvCxnSpPr>
        <xdr:cNvPr id="143" name="Straight Connector 142"/>
        <xdr:cNvCxnSpPr/>
      </xdr:nvCxnSpPr>
      <xdr:spPr>
        <a:xfrm rot="5400000">
          <a:off x="8562975" y="82772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38</xdr:row>
      <xdr:rowOff>95250</xdr:rowOff>
    </xdr:from>
    <xdr:to>
      <xdr:col>13</xdr:col>
      <xdr:colOff>390525</xdr:colOff>
      <xdr:row>38</xdr:row>
      <xdr:rowOff>95250</xdr:rowOff>
    </xdr:to>
    <xdr:cxnSp macro="">
      <xdr:nvCxnSpPr>
        <xdr:cNvPr id="144" name="Straight Connector 143"/>
        <xdr:cNvCxnSpPr/>
      </xdr:nvCxnSpPr>
      <xdr:spPr>
        <a:xfrm>
          <a:off x="8258175" y="76771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38</xdr:row>
      <xdr:rowOff>0</xdr:rowOff>
    </xdr:from>
    <xdr:to>
      <xdr:col>13</xdr:col>
      <xdr:colOff>400050</xdr:colOff>
      <xdr:row>38</xdr:row>
      <xdr:rowOff>190500</xdr:rowOff>
    </xdr:to>
    <xdr:cxnSp macro="">
      <xdr:nvCxnSpPr>
        <xdr:cNvPr id="145" name="Straight Connector 144"/>
        <xdr:cNvCxnSpPr/>
      </xdr:nvCxnSpPr>
      <xdr:spPr>
        <a:xfrm rot="5400000">
          <a:off x="8562975" y="76771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37</xdr:row>
      <xdr:rowOff>95250</xdr:rowOff>
    </xdr:from>
    <xdr:to>
      <xdr:col>12</xdr:col>
      <xdr:colOff>390525</xdr:colOff>
      <xdr:row>37</xdr:row>
      <xdr:rowOff>95250</xdr:rowOff>
    </xdr:to>
    <xdr:cxnSp macro="">
      <xdr:nvCxnSpPr>
        <xdr:cNvPr id="146" name="Straight Connector 145"/>
        <xdr:cNvCxnSpPr/>
      </xdr:nvCxnSpPr>
      <xdr:spPr>
        <a:xfrm>
          <a:off x="7458075" y="74771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37</xdr:row>
      <xdr:rowOff>0</xdr:rowOff>
    </xdr:from>
    <xdr:to>
      <xdr:col>12</xdr:col>
      <xdr:colOff>400050</xdr:colOff>
      <xdr:row>37</xdr:row>
      <xdr:rowOff>190500</xdr:rowOff>
    </xdr:to>
    <xdr:cxnSp macro="">
      <xdr:nvCxnSpPr>
        <xdr:cNvPr id="147" name="Straight Connector 146"/>
        <xdr:cNvCxnSpPr/>
      </xdr:nvCxnSpPr>
      <xdr:spPr>
        <a:xfrm rot="5400000">
          <a:off x="7762875" y="74771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</xdr:row>
      <xdr:rowOff>95250</xdr:rowOff>
    </xdr:from>
    <xdr:to>
      <xdr:col>11</xdr:col>
      <xdr:colOff>390525</xdr:colOff>
      <xdr:row>36</xdr:row>
      <xdr:rowOff>95250</xdr:rowOff>
    </xdr:to>
    <xdr:cxnSp macro="">
      <xdr:nvCxnSpPr>
        <xdr:cNvPr id="148" name="Straight Connector 147"/>
        <xdr:cNvCxnSpPr/>
      </xdr:nvCxnSpPr>
      <xdr:spPr>
        <a:xfrm>
          <a:off x="6657975" y="72771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36</xdr:row>
      <xdr:rowOff>0</xdr:rowOff>
    </xdr:from>
    <xdr:to>
      <xdr:col>11</xdr:col>
      <xdr:colOff>400050</xdr:colOff>
      <xdr:row>36</xdr:row>
      <xdr:rowOff>190500</xdr:rowOff>
    </xdr:to>
    <xdr:cxnSp macro="">
      <xdr:nvCxnSpPr>
        <xdr:cNvPr id="149" name="Straight Connector 148"/>
        <xdr:cNvCxnSpPr/>
      </xdr:nvCxnSpPr>
      <xdr:spPr>
        <a:xfrm rot="5400000">
          <a:off x="6962775" y="72771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</xdr:row>
      <xdr:rowOff>95250</xdr:rowOff>
    </xdr:from>
    <xdr:to>
      <xdr:col>10</xdr:col>
      <xdr:colOff>390525</xdr:colOff>
      <xdr:row>35</xdr:row>
      <xdr:rowOff>95250</xdr:rowOff>
    </xdr:to>
    <xdr:cxnSp macro="">
      <xdr:nvCxnSpPr>
        <xdr:cNvPr id="150" name="Straight Connector 149"/>
        <xdr:cNvCxnSpPr/>
      </xdr:nvCxnSpPr>
      <xdr:spPr>
        <a:xfrm>
          <a:off x="5857875" y="70770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35</xdr:row>
      <xdr:rowOff>0</xdr:rowOff>
    </xdr:from>
    <xdr:to>
      <xdr:col>10</xdr:col>
      <xdr:colOff>400050</xdr:colOff>
      <xdr:row>35</xdr:row>
      <xdr:rowOff>190500</xdr:rowOff>
    </xdr:to>
    <xdr:cxnSp macro="">
      <xdr:nvCxnSpPr>
        <xdr:cNvPr id="151" name="Straight Connector 150"/>
        <xdr:cNvCxnSpPr/>
      </xdr:nvCxnSpPr>
      <xdr:spPr>
        <a:xfrm rot="5400000">
          <a:off x="6162675" y="70770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34</xdr:row>
      <xdr:rowOff>95250</xdr:rowOff>
    </xdr:from>
    <xdr:to>
      <xdr:col>9</xdr:col>
      <xdr:colOff>390525</xdr:colOff>
      <xdr:row>34</xdr:row>
      <xdr:rowOff>95250</xdr:rowOff>
    </xdr:to>
    <xdr:cxnSp macro="">
      <xdr:nvCxnSpPr>
        <xdr:cNvPr id="152" name="Straight Connector 151"/>
        <xdr:cNvCxnSpPr/>
      </xdr:nvCxnSpPr>
      <xdr:spPr>
        <a:xfrm>
          <a:off x="5057775" y="68770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34</xdr:row>
      <xdr:rowOff>0</xdr:rowOff>
    </xdr:from>
    <xdr:to>
      <xdr:col>9</xdr:col>
      <xdr:colOff>400050</xdr:colOff>
      <xdr:row>34</xdr:row>
      <xdr:rowOff>190500</xdr:rowOff>
    </xdr:to>
    <xdr:cxnSp macro="">
      <xdr:nvCxnSpPr>
        <xdr:cNvPr id="153" name="Straight Connector 152"/>
        <xdr:cNvCxnSpPr/>
      </xdr:nvCxnSpPr>
      <xdr:spPr>
        <a:xfrm rot="5400000">
          <a:off x="5362575" y="68770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390525</xdr:colOff>
      <xdr:row>33</xdr:row>
      <xdr:rowOff>95250</xdr:rowOff>
    </xdr:to>
    <xdr:cxnSp macro="">
      <xdr:nvCxnSpPr>
        <xdr:cNvPr id="154" name="Straight Connector 153"/>
        <xdr:cNvCxnSpPr/>
      </xdr:nvCxnSpPr>
      <xdr:spPr>
        <a:xfrm>
          <a:off x="4257675" y="66770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33</xdr:row>
      <xdr:rowOff>0</xdr:rowOff>
    </xdr:from>
    <xdr:to>
      <xdr:col>8</xdr:col>
      <xdr:colOff>400050</xdr:colOff>
      <xdr:row>33</xdr:row>
      <xdr:rowOff>190500</xdr:rowOff>
    </xdr:to>
    <xdr:cxnSp macro="">
      <xdr:nvCxnSpPr>
        <xdr:cNvPr id="155" name="Straight Connector 154"/>
        <xdr:cNvCxnSpPr/>
      </xdr:nvCxnSpPr>
      <xdr:spPr>
        <a:xfrm rot="5400000">
          <a:off x="4562475" y="66770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32</xdr:row>
      <xdr:rowOff>95250</xdr:rowOff>
    </xdr:from>
    <xdr:to>
      <xdr:col>7</xdr:col>
      <xdr:colOff>390525</xdr:colOff>
      <xdr:row>32</xdr:row>
      <xdr:rowOff>95250</xdr:rowOff>
    </xdr:to>
    <xdr:cxnSp macro="">
      <xdr:nvCxnSpPr>
        <xdr:cNvPr id="156" name="Straight Connector 155"/>
        <xdr:cNvCxnSpPr/>
      </xdr:nvCxnSpPr>
      <xdr:spPr>
        <a:xfrm>
          <a:off x="3590925" y="64770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32</xdr:row>
      <xdr:rowOff>0</xdr:rowOff>
    </xdr:from>
    <xdr:to>
      <xdr:col>7</xdr:col>
      <xdr:colOff>400050</xdr:colOff>
      <xdr:row>32</xdr:row>
      <xdr:rowOff>190500</xdr:rowOff>
    </xdr:to>
    <xdr:cxnSp macro="">
      <xdr:nvCxnSpPr>
        <xdr:cNvPr id="157" name="Straight Connector 156"/>
        <xdr:cNvCxnSpPr/>
      </xdr:nvCxnSpPr>
      <xdr:spPr>
        <a:xfrm rot="5400000">
          <a:off x="3895725" y="64770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95250</xdr:rowOff>
    </xdr:from>
    <xdr:to>
      <xdr:col>6</xdr:col>
      <xdr:colOff>390525</xdr:colOff>
      <xdr:row>31</xdr:row>
      <xdr:rowOff>95250</xdr:rowOff>
    </xdr:to>
    <xdr:cxnSp macro="">
      <xdr:nvCxnSpPr>
        <xdr:cNvPr id="158" name="Straight Connector 157"/>
        <xdr:cNvCxnSpPr/>
      </xdr:nvCxnSpPr>
      <xdr:spPr>
        <a:xfrm>
          <a:off x="3057525" y="62769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31</xdr:row>
      <xdr:rowOff>0</xdr:rowOff>
    </xdr:from>
    <xdr:to>
      <xdr:col>6</xdr:col>
      <xdr:colOff>400050</xdr:colOff>
      <xdr:row>31</xdr:row>
      <xdr:rowOff>190500</xdr:rowOff>
    </xdr:to>
    <xdr:cxnSp macro="">
      <xdr:nvCxnSpPr>
        <xdr:cNvPr id="159" name="Straight Connector 158"/>
        <xdr:cNvCxnSpPr/>
      </xdr:nvCxnSpPr>
      <xdr:spPr>
        <a:xfrm rot="5400000">
          <a:off x="3362325" y="62769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95250</xdr:rowOff>
    </xdr:from>
    <xdr:to>
      <xdr:col>5</xdr:col>
      <xdr:colOff>390525</xdr:colOff>
      <xdr:row>30</xdr:row>
      <xdr:rowOff>95250</xdr:rowOff>
    </xdr:to>
    <xdr:cxnSp macro="">
      <xdr:nvCxnSpPr>
        <xdr:cNvPr id="160" name="Straight Connector 159"/>
        <xdr:cNvCxnSpPr/>
      </xdr:nvCxnSpPr>
      <xdr:spPr>
        <a:xfrm>
          <a:off x="2524125" y="60769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30</xdr:row>
      <xdr:rowOff>0</xdr:rowOff>
    </xdr:from>
    <xdr:to>
      <xdr:col>5</xdr:col>
      <xdr:colOff>400050</xdr:colOff>
      <xdr:row>30</xdr:row>
      <xdr:rowOff>190500</xdr:rowOff>
    </xdr:to>
    <xdr:cxnSp macro="">
      <xdr:nvCxnSpPr>
        <xdr:cNvPr id="161" name="Straight Connector 160"/>
        <xdr:cNvCxnSpPr/>
      </xdr:nvCxnSpPr>
      <xdr:spPr>
        <a:xfrm rot="5400000">
          <a:off x="2828925" y="60769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95250</xdr:rowOff>
    </xdr:from>
    <xdr:to>
      <xdr:col>4</xdr:col>
      <xdr:colOff>390525</xdr:colOff>
      <xdr:row>29</xdr:row>
      <xdr:rowOff>95250</xdr:rowOff>
    </xdr:to>
    <xdr:cxnSp macro="">
      <xdr:nvCxnSpPr>
        <xdr:cNvPr id="162" name="Straight Connector 161"/>
        <xdr:cNvCxnSpPr/>
      </xdr:nvCxnSpPr>
      <xdr:spPr>
        <a:xfrm>
          <a:off x="2019300" y="58769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29</xdr:row>
      <xdr:rowOff>0</xdr:rowOff>
    </xdr:from>
    <xdr:to>
      <xdr:col>4</xdr:col>
      <xdr:colOff>400050</xdr:colOff>
      <xdr:row>29</xdr:row>
      <xdr:rowOff>190500</xdr:rowOff>
    </xdr:to>
    <xdr:cxnSp macro="">
      <xdr:nvCxnSpPr>
        <xdr:cNvPr id="163" name="Straight Connector 162"/>
        <xdr:cNvCxnSpPr/>
      </xdr:nvCxnSpPr>
      <xdr:spPr>
        <a:xfrm rot="5400000">
          <a:off x="2324100" y="58769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95250</xdr:rowOff>
    </xdr:from>
    <xdr:to>
      <xdr:col>3</xdr:col>
      <xdr:colOff>390525</xdr:colOff>
      <xdr:row>28</xdr:row>
      <xdr:rowOff>95250</xdr:rowOff>
    </xdr:to>
    <xdr:cxnSp macro="">
      <xdr:nvCxnSpPr>
        <xdr:cNvPr id="164" name="Straight Connector 163"/>
        <xdr:cNvCxnSpPr/>
      </xdr:nvCxnSpPr>
      <xdr:spPr>
        <a:xfrm>
          <a:off x="1514475" y="56769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28</xdr:row>
      <xdr:rowOff>0</xdr:rowOff>
    </xdr:from>
    <xdr:to>
      <xdr:col>3</xdr:col>
      <xdr:colOff>400050</xdr:colOff>
      <xdr:row>28</xdr:row>
      <xdr:rowOff>190500</xdr:rowOff>
    </xdr:to>
    <xdr:cxnSp macro="">
      <xdr:nvCxnSpPr>
        <xdr:cNvPr id="165" name="Straight Connector 164"/>
        <xdr:cNvCxnSpPr/>
      </xdr:nvCxnSpPr>
      <xdr:spPr>
        <a:xfrm rot="5400000">
          <a:off x="1819275" y="56769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95250</xdr:rowOff>
    </xdr:from>
    <xdr:to>
      <xdr:col>4</xdr:col>
      <xdr:colOff>390525</xdr:colOff>
      <xdr:row>26</xdr:row>
      <xdr:rowOff>95250</xdr:rowOff>
    </xdr:to>
    <xdr:cxnSp macro="">
      <xdr:nvCxnSpPr>
        <xdr:cNvPr id="166" name="Straight Connector 165"/>
        <xdr:cNvCxnSpPr/>
      </xdr:nvCxnSpPr>
      <xdr:spPr>
        <a:xfrm>
          <a:off x="2019300" y="52768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26</xdr:row>
      <xdr:rowOff>0</xdr:rowOff>
    </xdr:from>
    <xdr:to>
      <xdr:col>4</xdr:col>
      <xdr:colOff>400050</xdr:colOff>
      <xdr:row>26</xdr:row>
      <xdr:rowOff>190500</xdr:rowOff>
    </xdr:to>
    <xdr:cxnSp macro="">
      <xdr:nvCxnSpPr>
        <xdr:cNvPr id="167" name="Straight Connector 166"/>
        <xdr:cNvCxnSpPr/>
      </xdr:nvCxnSpPr>
      <xdr:spPr>
        <a:xfrm rot="5400000">
          <a:off x="2324100" y="52768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390525</xdr:colOff>
      <xdr:row>27</xdr:row>
      <xdr:rowOff>95250</xdr:rowOff>
    </xdr:to>
    <xdr:cxnSp macro="">
      <xdr:nvCxnSpPr>
        <xdr:cNvPr id="168" name="Straight Connector 167"/>
        <xdr:cNvCxnSpPr/>
      </xdr:nvCxnSpPr>
      <xdr:spPr>
        <a:xfrm>
          <a:off x="2524125" y="54768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27</xdr:row>
      <xdr:rowOff>0</xdr:rowOff>
    </xdr:from>
    <xdr:to>
      <xdr:col>5</xdr:col>
      <xdr:colOff>400050</xdr:colOff>
      <xdr:row>27</xdr:row>
      <xdr:rowOff>190500</xdr:rowOff>
    </xdr:to>
    <xdr:cxnSp macro="">
      <xdr:nvCxnSpPr>
        <xdr:cNvPr id="169" name="Straight Connector 168"/>
        <xdr:cNvCxnSpPr/>
      </xdr:nvCxnSpPr>
      <xdr:spPr>
        <a:xfrm rot="5400000">
          <a:off x="2828925" y="54768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95250</xdr:rowOff>
    </xdr:from>
    <xdr:to>
      <xdr:col>6</xdr:col>
      <xdr:colOff>390525</xdr:colOff>
      <xdr:row>28</xdr:row>
      <xdr:rowOff>95250</xdr:rowOff>
    </xdr:to>
    <xdr:cxnSp macro="">
      <xdr:nvCxnSpPr>
        <xdr:cNvPr id="170" name="Straight Connector 169"/>
        <xdr:cNvCxnSpPr/>
      </xdr:nvCxnSpPr>
      <xdr:spPr>
        <a:xfrm>
          <a:off x="3057525" y="56769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28</xdr:row>
      <xdr:rowOff>0</xdr:rowOff>
    </xdr:from>
    <xdr:to>
      <xdr:col>6</xdr:col>
      <xdr:colOff>400050</xdr:colOff>
      <xdr:row>28</xdr:row>
      <xdr:rowOff>190500</xdr:rowOff>
    </xdr:to>
    <xdr:cxnSp macro="">
      <xdr:nvCxnSpPr>
        <xdr:cNvPr id="171" name="Straight Connector 170"/>
        <xdr:cNvCxnSpPr/>
      </xdr:nvCxnSpPr>
      <xdr:spPr>
        <a:xfrm rot="5400000">
          <a:off x="3362325" y="56769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29</xdr:row>
      <xdr:rowOff>95250</xdr:rowOff>
    </xdr:from>
    <xdr:to>
      <xdr:col>7</xdr:col>
      <xdr:colOff>390525</xdr:colOff>
      <xdr:row>29</xdr:row>
      <xdr:rowOff>95250</xdr:rowOff>
    </xdr:to>
    <xdr:cxnSp macro="">
      <xdr:nvCxnSpPr>
        <xdr:cNvPr id="172" name="Straight Connector 171"/>
        <xdr:cNvCxnSpPr/>
      </xdr:nvCxnSpPr>
      <xdr:spPr>
        <a:xfrm>
          <a:off x="3590925" y="58769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29</xdr:row>
      <xdr:rowOff>0</xdr:rowOff>
    </xdr:from>
    <xdr:to>
      <xdr:col>7</xdr:col>
      <xdr:colOff>400050</xdr:colOff>
      <xdr:row>29</xdr:row>
      <xdr:rowOff>190500</xdr:rowOff>
    </xdr:to>
    <xdr:cxnSp macro="">
      <xdr:nvCxnSpPr>
        <xdr:cNvPr id="173" name="Straight Connector 172"/>
        <xdr:cNvCxnSpPr/>
      </xdr:nvCxnSpPr>
      <xdr:spPr>
        <a:xfrm rot="5400000">
          <a:off x="3895725" y="58769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30</xdr:row>
      <xdr:rowOff>95250</xdr:rowOff>
    </xdr:from>
    <xdr:to>
      <xdr:col>8</xdr:col>
      <xdr:colOff>390525</xdr:colOff>
      <xdr:row>30</xdr:row>
      <xdr:rowOff>95250</xdr:rowOff>
    </xdr:to>
    <xdr:cxnSp macro="">
      <xdr:nvCxnSpPr>
        <xdr:cNvPr id="174" name="Straight Connector 173"/>
        <xdr:cNvCxnSpPr/>
      </xdr:nvCxnSpPr>
      <xdr:spPr>
        <a:xfrm>
          <a:off x="4257675" y="60769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30</xdr:row>
      <xdr:rowOff>0</xdr:rowOff>
    </xdr:from>
    <xdr:to>
      <xdr:col>8</xdr:col>
      <xdr:colOff>400050</xdr:colOff>
      <xdr:row>30</xdr:row>
      <xdr:rowOff>190500</xdr:rowOff>
    </xdr:to>
    <xdr:cxnSp macro="">
      <xdr:nvCxnSpPr>
        <xdr:cNvPr id="175" name="Straight Connector 174"/>
        <xdr:cNvCxnSpPr/>
      </xdr:nvCxnSpPr>
      <xdr:spPr>
        <a:xfrm rot="5400000">
          <a:off x="4562475" y="60769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31</xdr:row>
      <xdr:rowOff>95250</xdr:rowOff>
    </xdr:from>
    <xdr:to>
      <xdr:col>9</xdr:col>
      <xdr:colOff>390525</xdr:colOff>
      <xdr:row>31</xdr:row>
      <xdr:rowOff>95250</xdr:rowOff>
    </xdr:to>
    <xdr:cxnSp macro="">
      <xdr:nvCxnSpPr>
        <xdr:cNvPr id="176" name="Straight Connector 175"/>
        <xdr:cNvCxnSpPr/>
      </xdr:nvCxnSpPr>
      <xdr:spPr>
        <a:xfrm>
          <a:off x="5057775" y="62769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31</xdr:row>
      <xdr:rowOff>0</xdr:rowOff>
    </xdr:from>
    <xdr:to>
      <xdr:col>9</xdr:col>
      <xdr:colOff>400050</xdr:colOff>
      <xdr:row>31</xdr:row>
      <xdr:rowOff>190500</xdr:rowOff>
    </xdr:to>
    <xdr:cxnSp macro="">
      <xdr:nvCxnSpPr>
        <xdr:cNvPr id="177" name="Straight Connector 176"/>
        <xdr:cNvCxnSpPr/>
      </xdr:nvCxnSpPr>
      <xdr:spPr>
        <a:xfrm rot="5400000">
          <a:off x="5362575" y="62769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32</xdr:row>
      <xdr:rowOff>95250</xdr:rowOff>
    </xdr:from>
    <xdr:to>
      <xdr:col>10</xdr:col>
      <xdr:colOff>390525</xdr:colOff>
      <xdr:row>32</xdr:row>
      <xdr:rowOff>95250</xdr:rowOff>
    </xdr:to>
    <xdr:cxnSp macro="">
      <xdr:nvCxnSpPr>
        <xdr:cNvPr id="178" name="Straight Connector 177"/>
        <xdr:cNvCxnSpPr/>
      </xdr:nvCxnSpPr>
      <xdr:spPr>
        <a:xfrm>
          <a:off x="5857875" y="64770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32</xdr:row>
      <xdr:rowOff>0</xdr:rowOff>
    </xdr:from>
    <xdr:to>
      <xdr:col>10</xdr:col>
      <xdr:colOff>400050</xdr:colOff>
      <xdr:row>32</xdr:row>
      <xdr:rowOff>190500</xdr:rowOff>
    </xdr:to>
    <xdr:cxnSp macro="">
      <xdr:nvCxnSpPr>
        <xdr:cNvPr id="179" name="Straight Connector 178"/>
        <xdr:cNvCxnSpPr/>
      </xdr:nvCxnSpPr>
      <xdr:spPr>
        <a:xfrm rot="5400000">
          <a:off x="6162675" y="64770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</xdr:row>
      <xdr:rowOff>95250</xdr:rowOff>
    </xdr:from>
    <xdr:to>
      <xdr:col>11</xdr:col>
      <xdr:colOff>390525</xdr:colOff>
      <xdr:row>33</xdr:row>
      <xdr:rowOff>95250</xdr:rowOff>
    </xdr:to>
    <xdr:cxnSp macro="">
      <xdr:nvCxnSpPr>
        <xdr:cNvPr id="180" name="Straight Connector 179"/>
        <xdr:cNvCxnSpPr/>
      </xdr:nvCxnSpPr>
      <xdr:spPr>
        <a:xfrm>
          <a:off x="6657975" y="66770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33</xdr:row>
      <xdr:rowOff>0</xdr:rowOff>
    </xdr:from>
    <xdr:to>
      <xdr:col>11</xdr:col>
      <xdr:colOff>400050</xdr:colOff>
      <xdr:row>33</xdr:row>
      <xdr:rowOff>190500</xdr:rowOff>
    </xdr:to>
    <xdr:cxnSp macro="">
      <xdr:nvCxnSpPr>
        <xdr:cNvPr id="181" name="Straight Connector 180"/>
        <xdr:cNvCxnSpPr/>
      </xdr:nvCxnSpPr>
      <xdr:spPr>
        <a:xfrm rot="5400000">
          <a:off x="6962775" y="66770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95250</xdr:rowOff>
    </xdr:from>
    <xdr:to>
      <xdr:col>12</xdr:col>
      <xdr:colOff>390525</xdr:colOff>
      <xdr:row>34</xdr:row>
      <xdr:rowOff>95250</xdr:rowOff>
    </xdr:to>
    <xdr:cxnSp macro="">
      <xdr:nvCxnSpPr>
        <xdr:cNvPr id="182" name="Straight Connector 181"/>
        <xdr:cNvCxnSpPr/>
      </xdr:nvCxnSpPr>
      <xdr:spPr>
        <a:xfrm>
          <a:off x="7458075" y="68770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34</xdr:row>
      <xdr:rowOff>0</xdr:rowOff>
    </xdr:from>
    <xdr:to>
      <xdr:col>12</xdr:col>
      <xdr:colOff>400050</xdr:colOff>
      <xdr:row>34</xdr:row>
      <xdr:rowOff>190500</xdr:rowOff>
    </xdr:to>
    <xdr:cxnSp macro="">
      <xdr:nvCxnSpPr>
        <xdr:cNvPr id="183" name="Straight Connector 182"/>
        <xdr:cNvCxnSpPr/>
      </xdr:nvCxnSpPr>
      <xdr:spPr>
        <a:xfrm rot="5400000">
          <a:off x="7762875" y="68770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95250</xdr:rowOff>
    </xdr:from>
    <xdr:to>
      <xdr:col>13</xdr:col>
      <xdr:colOff>390525</xdr:colOff>
      <xdr:row>35</xdr:row>
      <xdr:rowOff>95250</xdr:rowOff>
    </xdr:to>
    <xdr:cxnSp macro="">
      <xdr:nvCxnSpPr>
        <xdr:cNvPr id="184" name="Straight Connector 183"/>
        <xdr:cNvCxnSpPr/>
      </xdr:nvCxnSpPr>
      <xdr:spPr>
        <a:xfrm>
          <a:off x="8258175" y="70770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35</xdr:row>
      <xdr:rowOff>0</xdr:rowOff>
    </xdr:from>
    <xdr:to>
      <xdr:col>13</xdr:col>
      <xdr:colOff>400050</xdr:colOff>
      <xdr:row>35</xdr:row>
      <xdr:rowOff>190500</xdr:rowOff>
    </xdr:to>
    <xdr:cxnSp macro="">
      <xdr:nvCxnSpPr>
        <xdr:cNvPr id="185" name="Straight Connector 184"/>
        <xdr:cNvCxnSpPr/>
      </xdr:nvCxnSpPr>
      <xdr:spPr>
        <a:xfrm rot="5400000">
          <a:off x="8562975" y="70770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32</xdr:row>
      <xdr:rowOff>95250</xdr:rowOff>
    </xdr:from>
    <xdr:to>
      <xdr:col>13</xdr:col>
      <xdr:colOff>390525</xdr:colOff>
      <xdr:row>32</xdr:row>
      <xdr:rowOff>95250</xdr:rowOff>
    </xdr:to>
    <xdr:cxnSp macro="">
      <xdr:nvCxnSpPr>
        <xdr:cNvPr id="186" name="Straight Connector 185"/>
        <xdr:cNvCxnSpPr/>
      </xdr:nvCxnSpPr>
      <xdr:spPr>
        <a:xfrm>
          <a:off x="8258175" y="64770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32</xdr:row>
      <xdr:rowOff>0</xdr:rowOff>
    </xdr:from>
    <xdr:to>
      <xdr:col>13</xdr:col>
      <xdr:colOff>400050</xdr:colOff>
      <xdr:row>32</xdr:row>
      <xdr:rowOff>190500</xdr:rowOff>
    </xdr:to>
    <xdr:cxnSp macro="">
      <xdr:nvCxnSpPr>
        <xdr:cNvPr id="187" name="Straight Connector 186"/>
        <xdr:cNvCxnSpPr/>
      </xdr:nvCxnSpPr>
      <xdr:spPr>
        <a:xfrm rot="5400000">
          <a:off x="8562975" y="64770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95250</xdr:rowOff>
    </xdr:from>
    <xdr:to>
      <xdr:col>12</xdr:col>
      <xdr:colOff>390525</xdr:colOff>
      <xdr:row>31</xdr:row>
      <xdr:rowOff>95250</xdr:rowOff>
    </xdr:to>
    <xdr:cxnSp macro="">
      <xdr:nvCxnSpPr>
        <xdr:cNvPr id="188" name="Straight Connector 187"/>
        <xdr:cNvCxnSpPr/>
      </xdr:nvCxnSpPr>
      <xdr:spPr>
        <a:xfrm>
          <a:off x="7458075" y="62769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31</xdr:row>
      <xdr:rowOff>0</xdr:rowOff>
    </xdr:from>
    <xdr:to>
      <xdr:col>12</xdr:col>
      <xdr:colOff>400050</xdr:colOff>
      <xdr:row>31</xdr:row>
      <xdr:rowOff>190500</xdr:rowOff>
    </xdr:to>
    <xdr:cxnSp macro="">
      <xdr:nvCxnSpPr>
        <xdr:cNvPr id="189" name="Straight Connector 188"/>
        <xdr:cNvCxnSpPr/>
      </xdr:nvCxnSpPr>
      <xdr:spPr>
        <a:xfrm rot="5400000">
          <a:off x="7762875" y="62769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30</xdr:row>
      <xdr:rowOff>95250</xdr:rowOff>
    </xdr:from>
    <xdr:to>
      <xdr:col>11</xdr:col>
      <xdr:colOff>390525</xdr:colOff>
      <xdr:row>30</xdr:row>
      <xdr:rowOff>95250</xdr:rowOff>
    </xdr:to>
    <xdr:cxnSp macro="">
      <xdr:nvCxnSpPr>
        <xdr:cNvPr id="190" name="Straight Connector 189"/>
        <xdr:cNvCxnSpPr/>
      </xdr:nvCxnSpPr>
      <xdr:spPr>
        <a:xfrm>
          <a:off x="6657975" y="60769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30</xdr:row>
      <xdr:rowOff>0</xdr:rowOff>
    </xdr:from>
    <xdr:to>
      <xdr:col>11</xdr:col>
      <xdr:colOff>400050</xdr:colOff>
      <xdr:row>30</xdr:row>
      <xdr:rowOff>190500</xdr:rowOff>
    </xdr:to>
    <xdr:cxnSp macro="">
      <xdr:nvCxnSpPr>
        <xdr:cNvPr id="191" name="Straight Connector 190"/>
        <xdr:cNvCxnSpPr/>
      </xdr:nvCxnSpPr>
      <xdr:spPr>
        <a:xfrm rot="5400000">
          <a:off x="6962775" y="60769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</xdr:row>
      <xdr:rowOff>95250</xdr:rowOff>
    </xdr:from>
    <xdr:to>
      <xdr:col>10</xdr:col>
      <xdr:colOff>390525</xdr:colOff>
      <xdr:row>29</xdr:row>
      <xdr:rowOff>95250</xdr:rowOff>
    </xdr:to>
    <xdr:cxnSp macro="">
      <xdr:nvCxnSpPr>
        <xdr:cNvPr id="192" name="Straight Connector 191"/>
        <xdr:cNvCxnSpPr/>
      </xdr:nvCxnSpPr>
      <xdr:spPr>
        <a:xfrm>
          <a:off x="5857875" y="58769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29</xdr:row>
      <xdr:rowOff>0</xdr:rowOff>
    </xdr:from>
    <xdr:to>
      <xdr:col>10</xdr:col>
      <xdr:colOff>400050</xdr:colOff>
      <xdr:row>29</xdr:row>
      <xdr:rowOff>190500</xdr:rowOff>
    </xdr:to>
    <xdr:cxnSp macro="">
      <xdr:nvCxnSpPr>
        <xdr:cNvPr id="193" name="Straight Connector 192"/>
        <xdr:cNvCxnSpPr/>
      </xdr:nvCxnSpPr>
      <xdr:spPr>
        <a:xfrm rot="5400000">
          <a:off x="6162675" y="58769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95250</xdr:rowOff>
    </xdr:from>
    <xdr:to>
      <xdr:col>9</xdr:col>
      <xdr:colOff>390525</xdr:colOff>
      <xdr:row>28</xdr:row>
      <xdr:rowOff>95250</xdr:rowOff>
    </xdr:to>
    <xdr:cxnSp macro="">
      <xdr:nvCxnSpPr>
        <xdr:cNvPr id="194" name="Straight Connector 193"/>
        <xdr:cNvCxnSpPr/>
      </xdr:nvCxnSpPr>
      <xdr:spPr>
        <a:xfrm>
          <a:off x="5057775" y="56769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28</xdr:row>
      <xdr:rowOff>0</xdr:rowOff>
    </xdr:from>
    <xdr:to>
      <xdr:col>9</xdr:col>
      <xdr:colOff>400050</xdr:colOff>
      <xdr:row>28</xdr:row>
      <xdr:rowOff>190500</xdr:rowOff>
    </xdr:to>
    <xdr:cxnSp macro="">
      <xdr:nvCxnSpPr>
        <xdr:cNvPr id="195" name="Straight Connector 194"/>
        <xdr:cNvCxnSpPr/>
      </xdr:nvCxnSpPr>
      <xdr:spPr>
        <a:xfrm rot="5400000">
          <a:off x="5362575" y="56769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95250</xdr:rowOff>
    </xdr:from>
    <xdr:to>
      <xdr:col>8</xdr:col>
      <xdr:colOff>390525</xdr:colOff>
      <xdr:row>27</xdr:row>
      <xdr:rowOff>95250</xdr:rowOff>
    </xdr:to>
    <xdr:cxnSp macro="">
      <xdr:nvCxnSpPr>
        <xdr:cNvPr id="196" name="Straight Connector 195"/>
        <xdr:cNvCxnSpPr/>
      </xdr:nvCxnSpPr>
      <xdr:spPr>
        <a:xfrm>
          <a:off x="4257675" y="54768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27</xdr:row>
      <xdr:rowOff>0</xdr:rowOff>
    </xdr:from>
    <xdr:to>
      <xdr:col>8</xdr:col>
      <xdr:colOff>400050</xdr:colOff>
      <xdr:row>27</xdr:row>
      <xdr:rowOff>190500</xdr:rowOff>
    </xdr:to>
    <xdr:cxnSp macro="">
      <xdr:nvCxnSpPr>
        <xdr:cNvPr id="197" name="Straight Connector 196"/>
        <xdr:cNvCxnSpPr/>
      </xdr:nvCxnSpPr>
      <xdr:spPr>
        <a:xfrm rot="5400000">
          <a:off x="4562475" y="54768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26</xdr:row>
      <xdr:rowOff>95250</xdr:rowOff>
    </xdr:from>
    <xdr:to>
      <xdr:col>7</xdr:col>
      <xdr:colOff>390525</xdr:colOff>
      <xdr:row>26</xdr:row>
      <xdr:rowOff>95250</xdr:rowOff>
    </xdr:to>
    <xdr:cxnSp macro="">
      <xdr:nvCxnSpPr>
        <xdr:cNvPr id="198" name="Straight Connector 197"/>
        <xdr:cNvCxnSpPr/>
      </xdr:nvCxnSpPr>
      <xdr:spPr>
        <a:xfrm>
          <a:off x="3590925" y="52768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26</xdr:row>
      <xdr:rowOff>0</xdr:rowOff>
    </xdr:from>
    <xdr:to>
      <xdr:col>7</xdr:col>
      <xdr:colOff>400050</xdr:colOff>
      <xdr:row>26</xdr:row>
      <xdr:rowOff>190500</xdr:rowOff>
    </xdr:to>
    <xdr:cxnSp macro="">
      <xdr:nvCxnSpPr>
        <xdr:cNvPr id="199" name="Straight Connector 198"/>
        <xdr:cNvCxnSpPr/>
      </xdr:nvCxnSpPr>
      <xdr:spPr>
        <a:xfrm rot="5400000">
          <a:off x="3895725" y="52768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95250</xdr:rowOff>
    </xdr:from>
    <xdr:to>
      <xdr:col>6</xdr:col>
      <xdr:colOff>390525</xdr:colOff>
      <xdr:row>25</xdr:row>
      <xdr:rowOff>95250</xdr:rowOff>
    </xdr:to>
    <xdr:cxnSp macro="">
      <xdr:nvCxnSpPr>
        <xdr:cNvPr id="200" name="Straight Connector 199"/>
        <xdr:cNvCxnSpPr/>
      </xdr:nvCxnSpPr>
      <xdr:spPr>
        <a:xfrm>
          <a:off x="3057525" y="50768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25</xdr:row>
      <xdr:rowOff>0</xdr:rowOff>
    </xdr:from>
    <xdr:to>
      <xdr:col>6</xdr:col>
      <xdr:colOff>400050</xdr:colOff>
      <xdr:row>25</xdr:row>
      <xdr:rowOff>190500</xdr:rowOff>
    </xdr:to>
    <xdr:cxnSp macro="">
      <xdr:nvCxnSpPr>
        <xdr:cNvPr id="201" name="Straight Connector 200"/>
        <xdr:cNvCxnSpPr/>
      </xdr:nvCxnSpPr>
      <xdr:spPr>
        <a:xfrm rot="5400000">
          <a:off x="3362325" y="50768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95250</xdr:rowOff>
    </xdr:from>
    <xdr:to>
      <xdr:col>5</xdr:col>
      <xdr:colOff>390525</xdr:colOff>
      <xdr:row>24</xdr:row>
      <xdr:rowOff>95250</xdr:rowOff>
    </xdr:to>
    <xdr:cxnSp macro="">
      <xdr:nvCxnSpPr>
        <xdr:cNvPr id="202" name="Straight Connector 201"/>
        <xdr:cNvCxnSpPr/>
      </xdr:nvCxnSpPr>
      <xdr:spPr>
        <a:xfrm>
          <a:off x="2524125" y="48768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24</xdr:row>
      <xdr:rowOff>0</xdr:rowOff>
    </xdr:from>
    <xdr:to>
      <xdr:col>5</xdr:col>
      <xdr:colOff>400050</xdr:colOff>
      <xdr:row>24</xdr:row>
      <xdr:rowOff>190500</xdr:rowOff>
    </xdr:to>
    <xdr:cxnSp macro="">
      <xdr:nvCxnSpPr>
        <xdr:cNvPr id="203" name="Straight Connector 202"/>
        <xdr:cNvCxnSpPr/>
      </xdr:nvCxnSpPr>
      <xdr:spPr>
        <a:xfrm rot="5400000">
          <a:off x="2828925" y="48768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95250</xdr:rowOff>
    </xdr:from>
    <xdr:to>
      <xdr:col>6</xdr:col>
      <xdr:colOff>390525</xdr:colOff>
      <xdr:row>22</xdr:row>
      <xdr:rowOff>95250</xdr:rowOff>
    </xdr:to>
    <xdr:cxnSp macro="">
      <xdr:nvCxnSpPr>
        <xdr:cNvPr id="204" name="Straight Connector 203"/>
        <xdr:cNvCxnSpPr/>
      </xdr:nvCxnSpPr>
      <xdr:spPr>
        <a:xfrm>
          <a:off x="3057525" y="44767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22</xdr:row>
      <xdr:rowOff>0</xdr:rowOff>
    </xdr:from>
    <xdr:to>
      <xdr:col>6</xdr:col>
      <xdr:colOff>400050</xdr:colOff>
      <xdr:row>22</xdr:row>
      <xdr:rowOff>190500</xdr:rowOff>
    </xdr:to>
    <xdr:cxnSp macro="">
      <xdr:nvCxnSpPr>
        <xdr:cNvPr id="205" name="Straight Connector 204"/>
        <xdr:cNvCxnSpPr/>
      </xdr:nvCxnSpPr>
      <xdr:spPr>
        <a:xfrm rot="5400000">
          <a:off x="3362325" y="44767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95250</xdr:rowOff>
    </xdr:from>
    <xdr:to>
      <xdr:col>7</xdr:col>
      <xdr:colOff>390525</xdr:colOff>
      <xdr:row>23</xdr:row>
      <xdr:rowOff>95250</xdr:rowOff>
    </xdr:to>
    <xdr:cxnSp macro="">
      <xdr:nvCxnSpPr>
        <xdr:cNvPr id="206" name="Straight Connector 205"/>
        <xdr:cNvCxnSpPr/>
      </xdr:nvCxnSpPr>
      <xdr:spPr>
        <a:xfrm>
          <a:off x="3590925" y="46767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23</xdr:row>
      <xdr:rowOff>0</xdr:rowOff>
    </xdr:from>
    <xdr:to>
      <xdr:col>7</xdr:col>
      <xdr:colOff>400050</xdr:colOff>
      <xdr:row>23</xdr:row>
      <xdr:rowOff>190500</xdr:rowOff>
    </xdr:to>
    <xdr:cxnSp macro="">
      <xdr:nvCxnSpPr>
        <xdr:cNvPr id="207" name="Straight Connector 206"/>
        <xdr:cNvCxnSpPr/>
      </xdr:nvCxnSpPr>
      <xdr:spPr>
        <a:xfrm rot="5400000">
          <a:off x="3895725" y="46767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95250</xdr:rowOff>
    </xdr:from>
    <xdr:to>
      <xdr:col>8</xdr:col>
      <xdr:colOff>390525</xdr:colOff>
      <xdr:row>24</xdr:row>
      <xdr:rowOff>95250</xdr:rowOff>
    </xdr:to>
    <xdr:cxnSp macro="">
      <xdr:nvCxnSpPr>
        <xdr:cNvPr id="208" name="Straight Connector 207"/>
        <xdr:cNvCxnSpPr/>
      </xdr:nvCxnSpPr>
      <xdr:spPr>
        <a:xfrm>
          <a:off x="4257675" y="48768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24</xdr:row>
      <xdr:rowOff>0</xdr:rowOff>
    </xdr:from>
    <xdr:to>
      <xdr:col>8</xdr:col>
      <xdr:colOff>400050</xdr:colOff>
      <xdr:row>24</xdr:row>
      <xdr:rowOff>190500</xdr:rowOff>
    </xdr:to>
    <xdr:cxnSp macro="">
      <xdr:nvCxnSpPr>
        <xdr:cNvPr id="209" name="Straight Connector 208"/>
        <xdr:cNvCxnSpPr/>
      </xdr:nvCxnSpPr>
      <xdr:spPr>
        <a:xfrm rot="5400000">
          <a:off x="4562475" y="48768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95250</xdr:rowOff>
    </xdr:from>
    <xdr:to>
      <xdr:col>9</xdr:col>
      <xdr:colOff>390525</xdr:colOff>
      <xdr:row>25</xdr:row>
      <xdr:rowOff>95250</xdr:rowOff>
    </xdr:to>
    <xdr:cxnSp macro="">
      <xdr:nvCxnSpPr>
        <xdr:cNvPr id="210" name="Straight Connector 209"/>
        <xdr:cNvCxnSpPr/>
      </xdr:nvCxnSpPr>
      <xdr:spPr>
        <a:xfrm>
          <a:off x="5057775" y="50768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25</xdr:row>
      <xdr:rowOff>0</xdr:rowOff>
    </xdr:from>
    <xdr:to>
      <xdr:col>9</xdr:col>
      <xdr:colOff>400050</xdr:colOff>
      <xdr:row>25</xdr:row>
      <xdr:rowOff>190500</xdr:rowOff>
    </xdr:to>
    <xdr:cxnSp macro="">
      <xdr:nvCxnSpPr>
        <xdr:cNvPr id="211" name="Straight Connector 210"/>
        <xdr:cNvCxnSpPr/>
      </xdr:nvCxnSpPr>
      <xdr:spPr>
        <a:xfrm rot="5400000">
          <a:off x="5362575" y="50768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</xdr:row>
      <xdr:rowOff>95250</xdr:rowOff>
    </xdr:from>
    <xdr:to>
      <xdr:col>10</xdr:col>
      <xdr:colOff>390525</xdr:colOff>
      <xdr:row>26</xdr:row>
      <xdr:rowOff>95250</xdr:rowOff>
    </xdr:to>
    <xdr:cxnSp macro="">
      <xdr:nvCxnSpPr>
        <xdr:cNvPr id="212" name="Straight Connector 211"/>
        <xdr:cNvCxnSpPr/>
      </xdr:nvCxnSpPr>
      <xdr:spPr>
        <a:xfrm>
          <a:off x="5857875" y="52768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26</xdr:row>
      <xdr:rowOff>0</xdr:rowOff>
    </xdr:from>
    <xdr:to>
      <xdr:col>10</xdr:col>
      <xdr:colOff>400050</xdr:colOff>
      <xdr:row>26</xdr:row>
      <xdr:rowOff>190500</xdr:rowOff>
    </xdr:to>
    <xdr:cxnSp macro="">
      <xdr:nvCxnSpPr>
        <xdr:cNvPr id="213" name="Straight Connector 212"/>
        <xdr:cNvCxnSpPr/>
      </xdr:nvCxnSpPr>
      <xdr:spPr>
        <a:xfrm rot="5400000">
          <a:off x="6162675" y="52768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27</xdr:row>
      <xdr:rowOff>95250</xdr:rowOff>
    </xdr:from>
    <xdr:to>
      <xdr:col>11</xdr:col>
      <xdr:colOff>390525</xdr:colOff>
      <xdr:row>27</xdr:row>
      <xdr:rowOff>95250</xdr:rowOff>
    </xdr:to>
    <xdr:cxnSp macro="">
      <xdr:nvCxnSpPr>
        <xdr:cNvPr id="214" name="Straight Connector 213"/>
        <xdr:cNvCxnSpPr/>
      </xdr:nvCxnSpPr>
      <xdr:spPr>
        <a:xfrm>
          <a:off x="6657975" y="54768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27</xdr:row>
      <xdr:rowOff>0</xdr:rowOff>
    </xdr:from>
    <xdr:to>
      <xdr:col>11</xdr:col>
      <xdr:colOff>400050</xdr:colOff>
      <xdr:row>27</xdr:row>
      <xdr:rowOff>190500</xdr:rowOff>
    </xdr:to>
    <xdr:cxnSp macro="">
      <xdr:nvCxnSpPr>
        <xdr:cNvPr id="215" name="Straight Connector 214"/>
        <xdr:cNvCxnSpPr/>
      </xdr:nvCxnSpPr>
      <xdr:spPr>
        <a:xfrm rot="5400000">
          <a:off x="6962775" y="54768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95250</xdr:rowOff>
    </xdr:from>
    <xdr:to>
      <xdr:col>12</xdr:col>
      <xdr:colOff>390525</xdr:colOff>
      <xdr:row>28</xdr:row>
      <xdr:rowOff>95250</xdr:rowOff>
    </xdr:to>
    <xdr:cxnSp macro="">
      <xdr:nvCxnSpPr>
        <xdr:cNvPr id="216" name="Straight Connector 215"/>
        <xdr:cNvCxnSpPr/>
      </xdr:nvCxnSpPr>
      <xdr:spPr>
        <a:xfrm>
          <a:off x="7458075" y="56769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28</xdr:row>
      <xdr:rowOff>0</xdr:rowOff>
    </xdr:from>
    <xdr:to>
      <xdr:col>12</xdr:col>
      <xdr:colOff>400050</xdr:colOff>
      <xdr:row>28</xdr:row>
      <xdr:rowOff>190500</xdr:rowOff>
    </xdr:to>
    <xdr:cxnSp macro="">
      <xdr:nvCxnSpPr>
        <xdr:cNvPr id="217" name="Straight Connector 216"/>
        <xdr:cNvCxnSpPr/>
      </xdr:nvCxnSpPr>
      <xdr:spPr>
        <a:xfrm rot="5400000">
          <a:off x="7762875" y="56769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390525</xdr:colOff>
      <xdr:row>29</xdr:row>
      <xdr:rowOff>95250</xdr:rowOff>
    </xdr:to>
    <xdr:cxnSp macro="">
      <xdr:nvCxnSpPr>
        <xdr:cNvPr id="218" name="Straight Connector 217"/>
        <xdr:cNvCxnSpPr/>
      </xdr:nvCxnSpPr>
      <xdr:spPr>
        <a:xfrm>
          <a:off x="8258175" y="58769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29</xdr:row>
      <xdr:rowOff>0</xdr:rowOff>
    </xdr:from>
    <xdr:to>
      <xdr:col>13</xdr:col>
      <xdr:colOff>400050</xdr:colOff>
      <xdr:row>29</xdr:row>
      <xdr:rowOff>190500</xdr:rowOff>
    </xdr:to>
    <xdr:cxnSp macro="">
      <xdr:nvCxnSpPr>
        <xdr:cNvPr id="219" name="Straight Connector 218"/>
        <xdr:cNvCxnSpPr/>
      </xdr:nvCxnSpPr>
      <xdr:spPr>
        <a:xfrm rot="5400000">
          <a:off x="8562975" y="58769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26</xdr:row>
      <xdr:rowOff>95250</xdr:rowOff>
    </xdr:from>
    <xdr:to>
      <xdr:col>13</xdr:col>
      <xdr:colOff>390525</xdr:colOff>
      <xdr:row>26</xdr:row>
      <xdr:rowOff>95250</xdr:rowOff>
    </xdr:to>
    <xdr:cxnSp macro="">
      <xdr:nvCxnSpPr>
        <xdr:cNvPr id="220" name="Straight Connector 219"/>
        <xdr:cNvCxnSpPr/>
      </xdr:nvCxnSpPr>
      <xdr:spPr>
        <a:xfrm>
          <a:off x="8258175" y="52768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26</xdr:row>
      <xdr:rowOff>0</xdr:rowOff>
    </xdr:from>
    <xdr:to>
      <xdr:col>13</xdr:col>
      <xdr:colOff>400050</xdr:colOff>
      <xdr:row>26</xdr:row>
      <xdr:rowOff>190500</xdr:rowOff>
    </xdr:to>
    <xdr:cxnSp macro="">
      <xdr:nvCxnSpPr>
        <xdr:cNvPr id="221" name="Straight Connector 220"/>
        <xdr:cNvCxnSpPr/>
      </xdr:nvCxnSpPr>
      <xdr:spPr>
        <a:xfrm rot="5400000">
          <a:off x="8562975" y="52768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25</xdr:row>
      <xdr:rowOff>95250</xdr:rowOff>
    </xdr:from>
    <xdr:to>
      <xdr:col>12</xdr:col>
      <xdr:colOff>390525</xdr:colOff>
      <xdr:row>25</xdr:row>
      <xdr:rowOff>95250</xdr:rowOff>
    </xdr:to>
    <xdr:cxnSp macro="">
      <xdr:nvCxnSpPr>
        <xdr:cNvPr id="222" name="Straight Connector 221"/>
        <xdr:cNvCxnSpPr/>
      </xdr:nvCxnSpPr>
      <xdr:spPr>
        <a:xfrm>
          <a:off x="7458075" y="50768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25</xdr:row>
      <xdr:rowOff>0</xdr:rowOff>
    </xdr:from>
    <xdr:to>
      <xdr:col>12</xdr:col>
      <xdr:colOff>400050</xdr:colOff>
      <xdr:row>25</xdr:row>
      <xdr:rowOff>190500</xdr:rowOff>
    </xdr:to>
    <xdr:cxnSp macro="">
      <xdr:nvCxnSpPr>
        <xdr:cNvPr id="223" name="Straight Connector 222"/>
        <xdr:cNvCxnSpPr/>
      </xdr:nvCxnSpPr>
      <xdr:spPr>
        <a:xfrm rot="5400000">
          <a:off x="7762875" y="50768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95250</xdr:rowOff>
    </xdr:from>
    <xdr:to>
      <xdr:col>11</xdr:col>
      <xdr:colOff>390525</xdr:colOff>
      <xdr:row>24</xdr:row>
      <xdr:rowOff>95250</xdr:rowOff>
    </xdr:to>
    <xdr:cxnSp macro="">
      <xdr:nvCxnSpPr>
        <xdr:cNvPr id="224" name="Straight Connector 223"/>
        <xdr:cNvCxnSpPr/>
      </xdr:nvCxnSpPr>
      <xdr:spPr>
        <a:xfrm>
          <a:off x="6657975" y="48768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24</xdr:row>
      <xdr:rowOff>0</xdr:rowOff>
    </xdr:from>
    <xdr:to>
      <xdr:col>11</xdr:col>
      <xdr:colOff>400050</xdr:colOff>
      <xdr:row>24</xdr:row>
      <xdr:rowOff>190500</xdr:rowOff>
    </xdr:to>
    <xdr:cxnSp macro="">
      <xdr:nvCxnSpPr>
        <xdr:cNvPr id="225" name="Straight Connector 224"/>
        <xdr:cNvCxnSpPr/>
      </xdr:nvCxnSpPr>
      <xdr:spPr>
        <a:xfrm rot="5400000">
          <a:off x="6962775" y="48768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390525</xdr:colOff>
      <xdr:row>23</xdr:row>
      <xdr:rowOff>95250</xdr:rowOff>
    </xdr:to>
    <xdr:cxnSp macro="">
      <xdr:nvCxnSpPr>
        <xdr:cNvPr id="226" name="Straight Connector 225"/>
        <xdr:cNvCxnSpPr/>
      </xdr:nvCxnSpPr>
      <xdr:spPr>
        <a:xfrm>
          <a:off x="5857875" y="467677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400050</xdr:colOff>
      <xdr:row>23</xdr:row>
      <xdr:rowOff>0</xdr:rowOff>
    </xdr:from>
    <xdr:to>
      <xdr:col>10</xdr:col>
      <xdr:colOff>400050</xdr:colOff>
      <xdr:row>23</xdr:row>
      <xdr:rowOff>190500</xdr:rowOff>
    </xdr:to>
    <xdr:cxnSp macro="">
      <xdr:nvCxnSpPr>
        <xdr:cNvPr id="227" name="Straight Connector 226"/>
        <xdr:cNvCxnSpPr/>
      </xdr:nvCxnSpPr>
      <xdr:spPr>
        <a:xfrm rot="5400000">
          <a:off x="6162675" y="467677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95250</xdr:rowOff>
    </xdr:from>
    <xdr:to>
      <xdr:col>9</xdr:col>
      <xdr:colOff>390525</xdr:colOff>
      <xdr:row>22</xdr:row>
      <xdr:rowOff>95250</xdr:rowOff>
    </xdr:to>
    <xdr:cxnSp macro="">
      <xdr:nvCxnSpPr>
        <xdr:cNvPr id="228" name="Straight Connector 227"/>
        <xdr:cNvCxnSpPr/>
      </xdr:nvCxnSpPr>
      <xdr:spPr>
        <a:xfrm>
          <a:off x="5057775" y="447675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400050</xdr:colOff>
      <xdr:row>22</xdr:row>
      <xdr:rowOff>0</xdr:rowOff>
    </xdr:from>
    <xdr:to>
      <xdr:col>9</xdr:col>
      <xdr:colOff>400050</xdr:colOff>
      <xdr:row>22</xdr:row>
      <xdr:rowOff>190500</xdr:rowOff>
    </xdr:to>
    <xdr:cxnSp macro="">
      <xdr:nvCxnSpPr>
        <xdr:cNvPr id="229" name="Straight Connector 228"/>
        <xdr:cNvCxnSpPr/>
      </xdr:nvCxnSpPr>
      <xdr:spPr>
        <a:xfrm rot="5400000">
          <a:off x="5362575" y="447675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390525</xdr:colOff>
      <xdr:row>21</xdr:row>
      <xdr:rowOff>95250</xdr:rowOff>
    </xdr:to>
    <xdr:cxnSp macro="">
      <xdr:nvCxnSpPr>
        <xdr:cNvPr id="230" name="Straight Connector 229"/>
        <xdr:cNvCxnSpPr/>
      </xdr:nvCxnSpPr>
      <xdr:spPr>
        <a:xfrm>
          <a:off x="4257675" y="4276725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21</xdr:row>
      <xdr:rowOff>0</xdr:rowOff>
    </xdr:from>
    <xdr:to>
      <xdr:col>8</xdr:col>
      <xdr:colOff>400050</xdr:colOff>
      <xdr:row>21</xdr:row>
      <xdr:rowOff>190500</xdr:rowOff>
    </xdr:to>
    <xdr:cxnSp macro="">
      <xdr:nvCxnSpPr>
        <xdr:cNvPr id="231" name="Straight Connector 230"/>
        <xdr:cNvCxnSpPr/>
      </xdr:nvCxnSpPr>
      <xdr:spPr>
        <a:xfrm rot="5400000">
          <a:off x="4562475" y="4276725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95250</xdr:rowOff>
    </xdr:from>
    <xdr:to>
      <xdr:col>7</xdr:col>
      <xdr:colOff>390525</xdr:colOff>
      <xdr:row>20</xdr:row>
      <xdr:rowOff>95250</xdr:rowOff>
    </xdr:to>
    <xdr:cxnSp macro="">
      <xdr:nvCxnSpPr>
        <xdr:cNvPr id="232" name="Straight Connector 231"/>
        <xdr:cNvCxnSpPr/>
      </xdr:nvCxnSpPr>
      <xdr:spPr>
        <a:xfrm>
          <a:off x="3590925" y="4076700"/>
          <a:ext cx="390525" cy="0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400050</xdr:colOff>
      <xdr:row>20</xdr:row>
      <xdr:rowOff>0</xdr:rowOff>
    </xdr:from>
    <xdr:to>
      <xdr:col>7</xdr:col>
      <xdr:colOff>400050</xdr:colOff>
      <xdr:row>20</xdr:row>
      <xdr:rowOff>190500</xdr:rowOff>
    </xdr:to>
    <xdr:cxnSp macro="">
      <xdr:nvCxnSpPr>
        <xdr:cNvPr id="233" name="Straight Connector 232"/>
        <xdr:cNvCxnSpPr/>
      </xdr:nvCxnSpPr>
      <xdr:spPr>
        <a:xfrm rot="5400000">
          <a:off x="3895725" y="4076700"/>
          <a:ext cx="1905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50</xdr:row>
      <xdr:rowOff>9525</xdr:rowOff>
    </xdr:from>
    <xdr:to>
      <xdr:col>12</xdr:col>
      <xdr:colOff>793750</xdr:colOff>
      <xdr:row>72</xdr:row>
      <xdr:rowOff>180975</xdr:rowOff>
    </xdr:to>
    <xdr:graphicFrame macro="">
      <xdr:nvGraphicFramePr>
        <xdr:cNvPr id="234" name="Chart 2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workbookViewId="0">
      <selection activeCell="B2" sqref="B2"/>
    </sheetView>
  </sheetViews>
  <sheetFormatPr defaultRowHeight="15"/>
  <cols>
    <col min="1" max="5" width="7.5703125" style="1" bestFit="1" customWidth="1"/>
    <col min="6" max="6" width="8" style="1" bestFit="1" customWidth="1"/>
    <col min="7" max="8" width="10" style="1" bestFit="1" customWidth="1"/>
    <col min="9" max="14" width="12" style="1" bestFit="1" customWidth="1"/>
    <col min="15" max="16384" width="9.140625" style="1"/>
  </cols>
  <sheetData>
    <row r="1" spans="1:14">
      <c r="A1" s="26" t="s">
        <v>122</v>
      </c>
    </row>
    <row r="2" spans="1:14" ht="15.75" thickBot="1"/>
    <row r="3" spans="1:14" ht="15.75" thickBot="1">
      <c r="A3" s="5" t="s">
        <v>0</v>
      </c>
      <c r="B3" s="1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1:14" ht="15.75" thickBot="1">
      <c r="A4" s="5" t="s">
        <v>14</v>
      </c>
      <c r="B4" s="9">
        <v>0.8</v>
      </c>
      <c r="C4" s="6">
        <v>0.6</v>
      </c>
      <c r="D4" s="6">
        <v>0.75</v>
      </c>
      <c r="E4" s="6">
        <v>0.34</v>
      </c>
      <c r="F4" s="6">
        <v>0.55000000000000004</v>
      </c>
      <c r="G4" s="6">
        <v>0.25</v>
      </c>
      <c r="H4" s="6">
        <v>0.88</v>
      </c>
      <c r="I4" s="6">
        <v>0.72</v>
      </c>
      <c r="J4" s="6">
        <v>0.63</v>
      </c>
      <c r="K4" s="6">
        <v>0.49</v>
      </c>
      <c r="L4" s="6">
        <v>0.7</v>
      </c>
      <c r="M4" s="6">
        <v>0.39</v>
      </c>
      <c r="N4" s="7">
        <v>0.52</v>
      </c>
    </row>
    <row r="5" spans="1:14" ht="15.75" thickBot="1">
      <c r="A5" s="5" t="s">
        <v>15</v>
      </c>
      <c r="B5" s="10">
        <f>1-B4</f>
        <v>0.19999999999999996</v>
      </c>
      <c r="C5" s="8">
        <f t="shared" ref="C5:N5" si="0">1-C4</f>
        <v>0.4</v>
      </c>
      <c r="D5" s="8">
        <f t="shared" si="0"/>
        <v>0.25</v>
      </c>
      <c r="E5" s="8">
        <f t="shared" si="0"/>
        <v>0.65999999999999992</v>
      </c>
      <c r="F5" s="8">
        <f t="shared" si="0"/>
        <v>0.44999999999999996</v>
      </c>
      <c r="G5" s="8">
        <f t="shared" si="0"/>
        <v>0.75</v>
      </c>
      <c r="H5" s="8">
        <f t="shared" si="0"/>
        <v>0.12</v>
      </c>
      <c r="I5" s="8">
        <f t="shared" si="0"/>
        <v>0.28000000000000003</v>
      </c>
      <c r="J5" s="8">
        <f t="shared" si="0"/>
        <v>0.37</v>
      </c>
      <c r="K5" s="8">
        <f t="shared" si="0"/>
        <v>0.51</v>
      </c>
      <c r="L5" s="8">
        <f t="shared" si="0"/>
        <v>0.30000000000000004</v>
      </c>
      <c r="M5" s="8">
        <f t="shared" si="0"/>
        <v>0.61</v>
      </c>
      <c r="N5" s="11">
        <f t="shared" si="0"/>
        <v>0.48</v>
      </c>
    </row>
    <row r="7" spans="1:14" ht="15.75" thickBot="1"/>
    <row r="8" spans="1:14" ht="15.75" thickBot="1">
      <c r="A8" s="5" t="s">
        <v>43</v>
      </c>
      <c r="B8" s="2" t="s">
        <v>19</v>
      </c>
      <c r="C8" s="3" t="s">
        <v>17</v>
      </c>
      <c r="D8" s="3" t="s">
        <v>21</v>
      </c>
      <c r="E8" s="3" t="s">
        <v>22</v>
      </c>
      <c r="F8" s="3" t="s">
        <v>23</v>
      </c>
      <c r="G8" s="3" t="s">
        <v>24</v>
      </c>
      <c r="H8" s="3" t="s">
        <v>25</v>
      </c>
      <c r="I8" s="3" t="s">
        <v>26</v>
      </c>
      <c r="J8" s="3" t="s">
        <v>27</v>
      </c>
      <c r="K8" s="3" t="s">
        <v>28</v>
      </c>
      <c r="L8" s="3" t="s">
        <v>29</v>
      </c>
      <c r="M8" s="3" t="s">
        <v>30</v>
      </c>
      <c r="N8" s="4" t="s">
        <v>31</v>
      </c>
    </row>
    <row r="9" spans="1:14" ht="15.75" thickBot="1">
      <c r="A9" s="5" t="s">
        <v>14</v>
      </c>
      <c r="B9" s="23">
        <f>B4</f>
        <v>0.8</v>
      </c>
      <c r="C9" s="24">
        <f t="shared" ref="C9:N9" si="1">B9*C4</f>
        <v>0.48</v>
      </c>
      <c r="D9" s="24">
        <f t="shared" si="1"/>
        <v>0.36</v>
      </c>
      <c r="E9" s="24">
        <f t="shared" si="1"/>
        <v>0.12240000000000001</v>
      </c>
      <c r="F9" s="24">
        <f t="shared" si="1"/>
        <v>6.7320000000000005E-2</v>
      </c>
      <c r="G9" s="24">
        <f t="shared" si="1"/>
        <v>1.6830000000000001E-2</v>
      </c>
      <c r="H9" s="24">
        <f t="shared" si="1"/>
        <v>1.4810400000000001E-2</v>
      </c>
      <c r="I9" s="24">
        <f t="shared" si="1"/>
        <v>1.0663488E-2</v>
      </c>
      <c r="J9" s="24">
        <f t="shared" si="1"/>
        <v>6.7179974400000007E-3</v>
      </c>
      <c r="K9" s="24">
        <f t="shared" si="1"/>
        <v>3.2918187456000003E-3</v>
      </c>
      <c r="L9" s="24">
        <f t="shared" si="1"/>
        <v>2.30427312192E-3</v>
      </c>
      <c r="M9" s="24">
        <f t="shared" si="1"/>
        <v>8.9866651754880005E-4</v>
      </c>
      <c r="N9" s="25">
        <f t="shared" si="1"/>
        <v>4.6730658912537605E-4</v>
      </c>
    </row>
    <row r="10" spans="1:14" ht="15.75" thickBot="1">
      <c r="A10" s="20" t="s">
        <v>121</v>
      </c>
      <c r="B10" s="2">
        <f t="shared" ref="B10:N10" si="2">SUM(B9)</f>
        <v>0.8</v>
      </c>
      <c r="C10" s="3">
        <f t="shared" si="2"/>
        <v>0.48</v>
      </c>
      <c r="D10" s="3">
        <f t="shared" si="2"/>
        <v>0.36</v>
      </c>
      <c r="E10" s="3">
        <f t="shared" si="2"/>
        <v>0.12240000000000001</v>
      </c>
      <c r="F10" s="3">
        <f t="shared" si="2"/>
        <v>6.7320000000000005E-2</v>
      </c>
      <c r="G10" s="3">
        <f t="shared" si="2"/>
        <v>1.6830000000000001E-2</v>
      </c>
      <c r="H10" s="3">
        <f t="shared" si="2"/>
        <v>1.4810400000000001E-2</v>
      </c>
      <c r="I10" s="3">
        <f t="shared" si="2"/>
        <v>1.0663488E-2</v>
      </c>
      <c r="J10" s="3">
        <f t="shared" si="2"/>
        <v>6.7179974400000007E-3</v>
      </c>
      <c r="K10" s="3">
        <f t="shared" si="2"/>
        <v>3.2918187456000003E-3</v>
      </c>
      <c r="L10" s="3">
        <f t="shared" si="2"/>
        <v>2.30427312192E-3</v>
      </c>
      <c r="M10" s="3">
        <f t="shared" si="2"/>
        <v>8.9866651754880005E-4</v>
      </c>
      <c r="N10" s="4">
        <f t="shared" si="2"/>
        <v>4.6730658912537605E-4</v>
      </c>
    </row>
    <row r="11" spans="1:14" ht="15.75" thickBot="1">
      <c r="A11" s="22"/>
    </row>
    <row r="12" spans="1:14" ht="15.75" thickBot="1">
      <c r="A12" s="5" t="s">
        <v>43</v>
      </c>
      <c r="B12" s="16" t="s">
        <v>20</v>
      </c>
      <c r="C12" s="17" t="s">
        <v>18</v>
      </c>
      <c r="D12" s="17" t="s">
        <v>44</v>
      </c>
      <c r="E12" s="17" t="s">
        <v>45</v>
      </c>
      <c r="F12" s="17" t="s">
        <v>46</v>
      </c>
      <c r="G12" s="17" t="s">
        <v>47</v>
      </c>
      <c r="H12" s="17" t="s">
        <v>48</v>
      </c>
      <c r="I12" s="17" t="s">
        <v>49</v>
      </c>
      <c r="J12" s="17" t="s">
        <v>50</v>
      </c>
      <c r="K12" s="17" t="s">
        <v>51</v>
      </c>
      <c r="L12" s="17" t="s">
        <v>52</v>
      </c>
      <c r="M12" s="17" t="s">
        <v>53</v>
      </c>
      <c r="N12" s="18" t="s">
        <v>54</v>
      </c>
    </row>
    <row r="13" spans="1:14" ht="15.75" thickBot="1">
      <c r="A13" s="19" t="s">
        <v>14</v>
      </c>
      <c r="B13" s="16">
        <f>B5</f>
        <v>0.19999999999999996</v>
      </c>
      <c r="C13" s="17">
        <f t="shared" ref="C13:N13" si="3">B13*C5</f>
        <v>7.9999999999999988E-2</v>
      </c>
      <c r="D13" s="17">
        <f t="shared" si="3"/>
        <v>1.9999999999999997E-2</v>
      </c>
      <c r="E13" s="17">
        <f t="shared" si="3"/>
        <v>1.3199999999999996E-2</v>
      </c>
      <c r="F13" s="17">
        <f t="shared" si="3"/>
        <v>5.9399999999999982E-3</v>
      </c>
      <c r="G13" s="17">
        <f t="shared" si="3"/>
        <v>4.4549999999999989E-3</v>
      </c>
      <c r="H13" s="17">
        <f t="shared" si="3"/>
        <v>5.3459999999999988E-4</v>
      </c>
      <c r="I13" s="17">
        <f t="shared" si="3"/>
        <v>1.4968799999999998E-4</v>
      </c>
      <c r="J13" s="17">
        <f t="shared" si="3"/>
        <v>5.5384559999999995E-5</v>
      </c>
      <c r="K13" s="17">
        <f t="shared" si="3"/>
        <v>2.8246125599999998E-5</v>
      </c>
      <c r="L13" s="17">
        <f t="shared" si="3"/>
        <v>8.4738376800000012E-6</v>
      </c>
      <c r="M13" s="17">
        <f t="shared" si="3"/>
        <v>5.169040984800001E-6</v>
      </c>
      <c r="N13" s="18">
        <f t="shared" si="3"/>
        <v>2.4811396727040006E-6</v>
      </c>
    </row>
    <row r="14" spans="1:14" ht="15.75" thickBot="1">
      <c r="A14" s="20" t="s">
        <v>121</v>
      </c>
      <c r="B14" s="2">
        <f>SUM(B9,B13)</f>
        <v>1</v>
      </c>
      <c r="C14" s="3">
        <f t="shared" ref="C14:N14" si="4">SUM(C9,C13)</f>
        <v>0.55999999999999994</v>
      </c>
      <c r="D14" s="3">
        <f t="shared" si="4"/>
        <v>0.38</v>
      </c>
      <c r="E14" s="3">
        <f t="shared" si="4"/>
        <v>0.1356</v>
      </c>
      <c r="F14" s="3">
        <f t="shared" si="4"/>
        <v>7.3260000000000006E-2</v>
      </c>
      <c r="G14" s="3">
        <f t="shared" si="4"/>
        <v>2.1284999999999998E-2</v>
      </c>
      <c r="H14" s="3">
        <f t="shared" si="4"/>
        <v>1.5345000000000001E-2</v>
      </c>
      <c r="I14" s="3">
        <f t="shared" si="4"/>
        <v>1.0813176000000001E-2</v>
      </c>
      <c r="J14" s="3">
        <f t="shared" si="4"/>
        <v>6.7733820000000005E-3</v>
      </c>
      <c r="K14" s="3">
        <f t="shared" si="4"/>
        <v>3.3200648712000003E-3</v>
      </c>
      <c r="L14" s="3">
        <f t="shared" si="4"/>
        <v>2.3127469596000002E-3</v>
      </c>
      <c r="M14" s="3">
        <f t="shared" si="4"/>
        <v>9.0383555853360009E-4</v>
      </c>
      <c r="N14" s="4">
        <f t="shared" si="4"/>
        <v>4.6978772879808004E-4</v>
      </c>
    </row>
    <row r="15" spans="1:14" ht="15.75" thickBot="1">
      <c r="A15" s="20"/>
    </row>
    <row r="16" spans="1:14" ht="15.75" thickBot="1">
      <c r="A16" s="20" t="s">
        <v>43</v>
      </c>
      <c r="B16" s="2"/>
      <c r="C16" s="3" t="s">
        <v>16</v>
      </c>
      <c r="D16" s="3" t="s">
        <v>32</v>
      </c>
      <c r="E16" s="3" t="s">
        <v>33</v>
      </c>
      <c r="F16" s="3" t="s">
        <v>34</v>
      </c>
      <c r="G16" s="3" t="s">
        <v>35</v>
      </c>
      <c r="H16" s="3" t="s">
        <v>36</v>
      </c>
      <c r="I16" s="3" t="s">
        <v>37</v>
      </c>
      <c r="J16" s="3" t="s">
        <v>38</v>
      </c>
      <c r="K16" s="3" t="s">
        <v>39</v>
      </c>
      <c r="L16" s="3" t="s">
        <v>40</v>
      </c>
      <c r="M16" s="3" t="s">
        <v>41</v>
      </c>
      <c r="N16" s="4" t="s">
        <v>42</v>
      </c>
    </row>
    <row r="17" spans="1:14" ht="15.75" thickBot="1">
      <c r="A17" s="21" t="s">
        <v>14</v>
      </c>
      <c r="B17" s="23"/>
      <c r="C17" s="24">
        <f>B4*C5+C4*B5</f>
        <v>0.44000000000000006</v>
      </c>
      <c r="D17" s="24">
        <f>D4*C13+C17*D5</f>
        <v>0.17</v>
      </c>
      <c r="E17" s="24">
        <f t="shared" ref="E17:N17" si="5">E4*D13+D17*E5</f>
        <v>0.11899999999999999</v>
      </c>
      <c r="F17" s="24">
        <f t="shared" si="5"/>
        <v>6.0809999999999989E-2</v>
      </c>
      <c r="G17" s="24">
        <f t="shared" si="5"/>
        <v>4.7092499999999995E-2</v>
      </c>
      <c r="H17" s="24">
        <f t="shared" si="5"/>
        <v>9.5714999999999984E-3</v>
      </c>
      <c r="I17" s="24">
        <f t="shared" si="5"/>
        <v>3.0649319999999998E-3</v>
      </c>
      <c r="J17" s="24">
        <f t="shared" si="5"/>
        <v>1.2283282799999999E-3</v>
      </c>
      <c r="K17" s="24">
        <f t="shared" si="5"/>
        <v>6.5358585719999993E-4</v>
      </c>
      <c r="L17" s="24">
        <f t="shared" si="5"/>
        <v>2.1584804508000002E-4</v>
      </c>
      <c r="M17" s="24">
        <f t="shared" si="5"/>
        <v>1.3497210419400002E-4</v>
      </c>
      <c r="N17" s="25">
        <f t="shared" si="5"/>
        <v>6.7474511325216012E-5</v>
      </c>
    </row>
    <row r="18" spans="1:14" ht="15.75" thickBot="1">
      <c r="A18" s="20" t="s">
        <v>121</v>
      </c>
      <c r="B18" s="2"/>
      <c r="C18" s="3">
        <f>SUM(C9,C13,C17)</f>
        <v>1</v>
      </c>
      <c r="D18" s="3">
        <f>SUM(D9,D13,D17)</f>
        <v>0.55000000000000004</v>
      </c>
      <c r="E18" s="3">
        <f t="shared" ref="E18:N18" si="6">SUM(E9,E13,E17)</f>
        <v>0.25459999999999999</v>
      </c>
      <c r="F18" s="3">
        <f t="shared" si="6"/>
        <v>0.13406999999999999</v>
      </c>
      <c r="G18" s="3">
        <f t="shared" si="6"/>
        <v>6.8377499999999994E-2</v>
      </c>
      <c r="H18" s="3">
        <f t="shared" si="6"/>
        <v>2.4916500000000001E-2</v>
      </c>
      <c r="I18" s="3">
        <f t="shared" si="6"/>
        <v>1.3878108E-2</v>
      </c>
      <c r="J18" s="3">
        <f t="shared" si="6"/>
        <v>8.001710280000001E-3</v>
      </c>
      <c r="K18" s="3">
        <f t="shared" si="6"/>
        <v>3.9736507284000005E-3</v>
      </c>
      <c r="L18" s="3">
        <f t="shared" si="6"/>
        <v>2.5285950046800001E-3</v>
      </c>
      <c r="M18" s="3">
        <f t="shared" si="6"/>
        <v>1.0388076627276001E-3</v>
      </c>
      <c r="N18" s="4">
        <f t="shared" si="6"/>
        <v>5.3726224012329608E-4</v>
      </c>
    </row>
    <row r="19" spans="1:14" ht="15.75" thickBot="1">
      <c r="A19" s="20"/>
    </row>
    <row r="20" spans="1:14" ht="15.75" thickBot="1">
      <c r="A20" s="20" t="s">
        <v>43</v>
      </c>
      <c r="B20" s="2"/>
      <c r="C20" s="3"/>
      <c r="D20" s="3" t="s">
        <v>55</v>
      </c>
      <c r="E20" s="3" t="s">
        <v>56</v>
      </c>
      <c r="F20" s="3" t="s">
        <v>57</v>
      </c>
      <c r="G20" s="3" t="s">
        <v>58</v>
      </c>
      <c r="H20" s="3" t="s">
        <v>59</v>
      </c>
      <c r="I20" s="3" t="s">
        <v>60</v>
      </c>
      <c r="J20" s="3" t="s">
        <v>61</v>
      </c>
      <c r="K20" s="3" t="s">
        <v>62</v>
      </c>
      <c r="L20" s="3" t="s">
        <v>63</v>
      </c>
      <c r="M20" s="3" t="s">
        <v>64</v>
      </c>
      <c r="N20" s="4" t="s">
        <v>65</v>
      </c>
    </row>
    <row r="21" spans="1:14" ht="15.75" thickBot="1">
      <c r="A21" s="21" t="s">
        <v>14</v>
      </c>
      <c r="B21" s="13"/>
      <c r="C21" s="14"/>
      <c r="D21" s="14">
        <f>C9*D5+C17*D4</f>
        <v>0.45000000000000007</v>
      </c>
      <c r="E21" s="14">
        <f t="shared" ref="E21:N21" si="7">D21*E5+D17*E4</f>
        <v>0.3548</v>
      </c>
      <c r="F21" s="14">
        <f t="shared" si="7"/>
        <v>0.22511</v>
      </c>
      <c r="G21" s="14">
        <f t="shared" si="7"/>
        <v>0.184035</v>
      </c>
      <c r="H21" s="14">
        <f t="shared" si="7"/>
        <v>6.3525599999999988E-2</v>
      </c>
      <c r="I21" s="14">
        <f t="shared" si="7"/>
        <v>2.4678647999999997E-2</v>
      </c>
      <c r="J21" s="14">
        <f t="shared" si="7"/>
        <v>1.1062006919999999E-2</v>
      </c>
      <c r="K21" s="14">
        <f t="shared" si="7"/>
        <v>6.2435043864000001E-3</v>
      </c>
      <c r="L21" s="14">
        <f t="shared" si="7"/>
        <v>2.3305614159600005E-3</v>
      </c>
      <c r="M21" s="14">
        <f t="shared" si="7"/>
        <v>1.5058232013168004E-3</v>
      </c>
      <c r="N21" s="15">
        <f t="shared" si="7"/>
        <v>7.9298063081294408E-4</v>
      </c>
    </row>
    <row r="22" spans="1:14" ht="15.75" thickBot="1">
      <c r="A22" s="5" t="s">
        <v>121</v>
      </c>
      <c r="B22" s="2"/>
      <c r="C22" s="3"/>
      <c r="D22" s="3">
        <f>SUM(D9,D13,D17,D21)</f>
        <v>1</v>
      </c>
      <c r="E22" s="3">
        <f t="shared" ref="E22:N22" si="8">SUM(E9,E13,E17,E21)</f>
        <v>0.60939999999999994</v>
      </c>
      <c r="F22" s="3">
        <f t="shared" si="8"/>
        <v>0.35918</v>
      </c>
      <c r="G22" s="3">
        <f t="shared" si="8"/>
        <v>0.25241249999999998</v>
      </c>
      <c r="H22" s="3">
        <f t="shared" si="8"/>
        <v>8.8442099999999996E-2</v>
      </c>
      <c r="I22" s="3">
        <f t="shared" si="8"/>
        <v>3.8556755999999998E-2</v>
      </c>
      <c r="J22" s="3">
        <f t="shared" si="8"/>
        <v>1.90637172E-2</v>
      </c>
      <c r="K22" s="3">
        <f t="shared" si="8"/>
        <v>1.0217155114800001E-2</v>
      </c>
      <c r="L22" s="3">
        <f t="shared" si="8"/>
        <v>4.8591564206400002E-3</v>
      </c>
      <c r="M22" s="3">
        <f t="shared" si="8"/>
        <v>2.5446308640444002E-3</v>
      </c>
      <c r="N22" s="3">
        <f t="shared" si="8"/>
        <v>1.3302428709362402E-3</v>
      </c>
    </row>
    <row r="23" spans="1:14" ht="15.75" thickBot="1">
      <c r="A23" s="20"/>
    </row>
    <row r="24" spans="1:14" ht="15.75" thickBot="1">
      <c r="A24" s="20" t="s">
        <v>43</v>
      </c>
      <c r="B24" s="2"/>
      <c r="C24" s="3"/>
      <c r="D24" s="3"/>
      <c r="E24" s="3" t="s">
        <v>66</v>
      </c>
      <c r="F24" s="3" t="s">
        <v>67</v>
      </c>
      <c r="G24" s="3" t="s">
        <v>68</v>
      </c>
      <c r="H24" s="3" t="s">
        <v>69</v>
      </c>
      <c r="I24" s="3" t="s">
        <v>70</v>
      </c>
      <c r="J24" s="3" t="s">
        <v>71</v>
      </c>
      <c r="K24" s="3" t="s">
        <v>72</v>
      </c>
      <c r="L24" s="3" t="s">
        <v>73</v>
      </c>
      <c r="M24" s="3" t="s">
        <v>74</v>
      </c>
      <c r="N24" s="4" t="s">
        <v>75</v>
      </c>
    </row>
    <row r="25" spans="1:14" ht="15.75" thickBot="1">
      <c r="A25" s="21" t="s">
        <v>14</v>
      </c>
      <c r="B25" s="23"/>
      <c r="C25" s="24"/>
      <c r="D25" s="24"/>
      <c r="E25" s="24">
        <f>D9*E5+D21*E4</f>
        <v>0.39059999999999995</v>
      </c>
      <c r="F25" s="24">
        <f>E25*F5+E21*F4</f>
        <v>0.37090999999999996</v>
      </c>
      <c r="G25" s="24">
        <f t="shared" ref="G25:N25" si="9">F25*G5+F21*G4</f>
        <v>0.33445999999999998</v>
      </c>
      <c r="H25" s="24">
        <f t="shared" si="9"/>
        <v>0.20208599999999999</v>
      </c>
      <c r="I25" s="24">
        <f t="shared" si="9"/>
        <v>0.10232251199999999</v>
      </c>
      <c r="J25" s="24">
        <f t="shared" si="9"/>
        <v>5.3406877679999999E-2</v>
      </c>
      <c r="K25" s="24">
        <f t="shared" si="9"/>
        <v>3.2657891007599998E-2</v>
      </c>
      <c r="L25" s="24">
        <f t="shared" si="9"/>
        <v>1.4167820372760001E-2</v>
      </c>
      <c r="M25" s="24">
        <f t="shared" si="9"/>
        <v>9.5512893796080005E-3</v>
      </c>
      <c r="N25" s="25">
        <f t="shared" si="9"/>
        <v>5.3676469668965769E-3</v>
      </c>
    </row>
    <row r="26" spans="1:14" ht="15.75" thickBot="1">
      <c r="A26" s="5" t="s">
        <v>121</v>
      </c>
      <c r="B26" s="2"/>
      <c r="C26" s="3"/>
      <c r="D26" s="3"/>
      <c r="E26" s="3">
        <f>SUM(E9,E13,E17,E21,E25)</f>
        <v>0.99999999999999989</v>
      </c>
      <c r="F26" s="3">
        <f t="shared" ref="F26:N26" si="10">SUM(F9,F13,F17,F21,F25)</f>
        <v>0.73008999999999991</v>
      </c>
      <c r="G26" s="3">
        <f t="shared" si="10"/>
        <v>0.58687249999999991</v>
      </c>
      <c r="H26" s="3">
        <f t="shared" si="10"/>
        <v>0.29052809999999996</v>
      </c>
      <c r="I26" s="3">
        <f t="shared" si="10"/>
        <v>0.140879268</v>
      </c>
      <c r="J26" s="3">
        <f t="shared" si="10"/>
        <v>7.2470594880000003E-2</v>
      </c>
      <c r="K26" s="3">
        <f t="shared" si="10"/>
        <v>4.28750461224E-2</v>
      </c>
      <c r="L26" s="3">
        <f t="shared" si="10"/>
        <v>1.9026976793399999E-2</v>
      </c>
      <c r="M26" s="3">
        <f t="shared" si="10"/>
        <v>1.20959202436524E-2</v>
      </c>
      <c r="N26" s="4">
        <f t="shared" si="10"/>
        <v>6.6978898378328173E-3</v>
      </c>
    </row>
    <row r="27" spans="1:14" ht="15.75" thickBot="1">
      <c r="A27" s="22"/>
    </row>
    <row r="28" spans="1:14" ht="15.75" thickBot="1">
      <c r="A28" s="20" t="s">
        <v>43</v>
      </c>
      <c r="B28" s="2"/>
      <c r="C28" s="3"/>
      <c r="D28" s="3"/>
      <c r="E28" s="3"/>
      <c r="F28" s="3" t="s">
        <v>85</v>
      </c>
      <c r="G28" s="3" t="s">
        <v>86</v>
      </c>
      <c r="H28" s="3" t="s">
        <v>87</v>
      </c>
      <c r="I28" s="3" t="s">
        <v>88</v>
      </c>
      <c r="J28" s="3" t="s">
        <v>89</v>
      </c>
      <c r="K28" s="3" t="s">
        <v>90</v>
      </c>
      <c r="L28" s="3" t="s">
        <v>91</v>
      </c>
      <c r="M28" s="3" t="s">
        <v>92</v>
      </c>
      <c r="N28" s="4" t="s">
        <v>76</v>
      </c>
    </row>
    <row r="29" spans="1:14" ht="15.75" thickBot="1">
      <c r="A29" s="21" t="s">
        <v>14</v>
      </c>
      <c r="B29" s="23"/>
      <c r="C29" s="24"/>
      <c r="D29" s="24"/>
      <c r="E29" s="24"/>
      <c r="F29" s="24">
        <f>E9*F5+E25*F4</f>
        <v>0.26990999999999998</v>
      </c>
      <c r="G29" s="24">
        <f>F29*G5+F25*G4</f>
        <v>0.29515999999999998</v>
      </c>
      <c r="H29" s="24">
        <f t="shared" ref="H29:N29" si="11">G29*H5+G25*H4</f>
        <v>0.32974399999999998</v>
      </c>
      <c r="I29" s="24">
        <f t="shared" si="11"/>
        <v>0.23783023999999997</v>
      </c>
      <c r="J29" s="24">
        <f t="shared" si="11"/>
        <v>0.15246037135999999</v>
      </c>
      <c r="K29" s="24">
        <f t="shared" si="11"/>
        <v>0.10392415945679999</v>
      </c>
      <c r="L29" s="24">
        <f t="shared" si="11"/>
        <v>5.4037771542360002E-2</v>
      </c>
      <c r="M29" s="24">
        <f t="shared" si="11"/>
        <v>3.8488490586216006E-2</v>
      </c>
      <c r="N29" s="25">
        <f t="shared" si="11"/>
        <v>2.3441145958779844E-2</v>
      </c>
    </row>
    <row r="30" spans="1:14" ht="15.75" thickBot="1">
      <c r="A30" s="20" t="s">
        <v>121</v>
      </c>
      <c r="B30" s="2"/>
      <c r="C30" s="3"/>
      <c r="D30" s="3"/>
      <c r="E30" s="3"/>
      <c r="F30" s="3">
        <f>SUM(F9,F13,F17,F21,F25,F29)</f>
        <v>0.99999999999999989</v>
      </c>
      <c r="G30" s="3">
        <f t="shared" ref="G30:N30" si="12">SUM(G9,G13,G17,G21,G25,G29)</f>
        <v>0.88203249999999989</v>
      </c>
      <c r="H30" s="3">
        <f t="shared" si="12"/>
        <v>0.62027209999999999</v>
      </c>
      <c r="I30" s="3">
        <f t="shared" si="12"/>
        <v>0.37870950799999997</v>
      </c>
      <c r="J30" s="3">
        <f t="shared" si="12"/>
        <v>0.22493096623999997</v>
      </c>
      <c r="K30" s="3">
        <f t="shared" si="12"/>
        <v>0.14679920557919998</v>
      </c>
      <c r="L30" s="3">
        <f t="shared" si="12"/>
        <v>7.3064748335760002E-2</v>
      </c>
      <c r="M30" s="3">
        <f t="shared" si="12"/>
        <v>5.0584410829868406E-2</v>
      </c>
      <c r="N30" s="4">
        <f t="shared" si="12"/>
        <v>3.0139035796612659E-2</v>
      </c>
    </row>
    <row r="31" spans="1:14" ht="15.75" thickBot="1">
      <c r="A31" s="22"/>
    </row>
    <row r="32" spans="1:14" ht="15.75" thickBot="1">
      <c r="A32" s="20" t="s">
        <v>43</v>
      </c>
      <c r="B32" s="2"/>
      <c r="C32" s="3"/>
      <c r="D32" s="3"/>
      <c r="E32" s="3"/>
      <c r="F32" s="3"/>
      <c r="G32" s="3" t="s">
        <v>93</v>
      </c>
      <c r="H32" s="3" t="s">
        <v>94</v>
      </c>
      <c r="I32" s="3" t="s">
        <v>95</v>
      </c>
      <c r="J32" s="3" t="s">
        <v>96</v>
      </c>
      <c r="K32" s="3" t="s">
        <v>97</v>
      </c>
      <c r="L32" s="3" t="s">
        <v>98</v>
      </c>
      <c r="M32" s="3" t="s">
        <v>99</v>
      </c>
      <c r="N32" s="4" t="s">
        <v>77</v>
      </c>
    </row>
    <row r="33" spans="1:14" ht="15.75" thickBot="1">
      <c r="A33" s="21" t="s">
        <v>14</v>
      </c>
      <c r="B33" s="23"/>
      <c r="C33" s="24"/>
      <c r="D33" s="24"/>
      <c r="E33" s="24"/>
      <c r="F33" s="24"/>
      <c r="G33" s="24">
        <f>F29*G4+F9*G5</f>
        <v>0.1179675</v>
      </c>
      <c r="H33" s="24">
        <f>G29*H4+G33*H5</f>
        <v>0.2738969</v>
      </c>
      <c r="I33" s="24">
        <f t="shared" ref="I33:N33" si="13">H29*I4+H33*I5</f>
        <v>0.31410681200000001</v>
      </c>
      <c r="J33" s="24">
        <f t="shared" si="13"/>
        <v>0.26605257163999996</v>
      </c>
      <c r="K33" s="24">
        <f t="shared" si="13"/>
        <v>0.21039239350279998</v>
      </c>
      <c r="L33" s="24">
        <f t="shared" si="13"/>
        <v>0.13586462967059998</v>
      </c>
      <c r="M33" s="24">
        <f t="shared" si="13"/>
        <v>0.10395215500058638</v>
      </c>
      <c r="N33" s="25">
        <f t="shared" si="13"/>
        <v>6.9911049505113787E-2</v>
      </c>
    </row>
    <row r="34" spans="1:14" ht="15.75" thickBot="1">
      <c r="A34" s="20" t="s">
        <v>121</v>
      </c>
      <c r="B34" s="2"/>
      <c r="C34" s="3"/>
      <c r="D34" s="3"/>
      <c r="E34" s="3"/>
      <c r="F34" s="3"/>
      <c r="G34" s="3">
        <f>SUM(G9,G13,G17,G21,G25,G29,G33)</f>
        <v>0.99999999999999989</v>
      </c>
      <c r="H34" s="3">
        <f t="shared" ref="H34:N34" si="14">SUM(H9,H13,H17,H21,H25,H29,H33)</f>
        <v>0.89416899999999999</v>
      </c>
      <c r="I34" s="3">
        <f t="shared" si="14"/>
        <v>0.69281631999999993</v>
      </c>
      <c r="J34" s="3">
        <f t="shared" si="14"/>
        <v>0.49098353787999993</v>
      </c>
      <c r="K34" s="3">
        <f t="shared" si="14"/>
        <v>0.35719159908199993</v>
      </c>
      <c r="L34" s="3">
        <f t="shared" si="14"/>
        <v>0.20892937800635997</v>
      </c>
      <c r="M34" s="3">
        <f t="shared" si="14"/>
        <v>0.15453656583045478</v>
      </c>
      <c r="N34" s="4">
        <f t="shared" si="14"/>
        <v>0.10005008530172645</v>
      </c>
    </row>
    <row r="35" spans="1:14" ht="15.75" thickBot="1">
      <c r="A35" s="22"/>
    </row>
    <row r="36" spans="1:14" ht="15.75" thickBot="1">
      <c r="A36" s="20" t="s">
        <v>43</v>
      </c>
      <c r="B36" s="2"/>
      <c r="C36" s="3"/>
      <c r="D36" s="3"/>
      <c r="E36" s="3"/>
      <c r="F36" s="3"/>
      <c r="G36" s="3"/>
      <c r="H36" s="3" t="s">
        <v>100</v>
      </c>
      <c r="I36" s="3" t="s">
        <v>101</v>
      </c>
      <c r="J36" s="3" t="s">
        <v>102</v>
      </c>
      <c r="K36" s="3" t="s">
        <v>103</v>
      </c>
      <c r="L36" s="3" t="s">
        <v>104</v>
      </c>
      <c r="M36" s="3" t="s">
        <v>105</v>
      </c>
      <c r="N36" s="4" t="s">
        <v>78</v>
      </c>
    </row>
    <row r="37" spans="1:14" ht="15.75" thickBot="1">
      <c r="A37" s="21" t="s">
        <v>14</v>
      </c>
      <c r="B37" s="23"/>
      <c r="C37" s="24"/>
      <c r="D37" s="24"/>
      <c r="E37" s="24"/>
      <c r="F37" s="24"/>
      <c r="G37" s="24"/>
      <c r="H37" s="24">
        <f>G33*H4+G9*H5</f>
        <v>0.10583099999999999</v>
      </c>
      <c r="I37" s="24">
        <f>H37*I5+H33*I4</f>
        <v>0.226838448</v>
      </c>
      <c r="J37" s="24">
        <f t="shared" ref="J37:N37" si="15">I37*J5+I33*J4</f>
        <v>0.28181751732000004</v>
      </c>
      <c r="K37" s="24">
        <f t="shared" si="15"/>
        <v>0.27409269393680002</v>
      </c>
      <c r="L37" s="24">
        <f t="shared" si="15"/>
        <v>0.22950248363299997</v>
      </c>
      <c r="M37" s="24">
        <f t="shared" si="15"/>
        <v>0.19298372058766397</v>
      </c>
      <c r="N37" s="25">
        <f t="shared" si="15"/>
        <v>0.14668730648238362</v>
      </c>
    </row>
    <row r="38" spans="1:14" ht="15.75" thickBot="1">
      <c r="A38" s="20" t="s">
        <v>121</v>
      </c>
      <c r="B38" s="2"/>
      <c r="C38" s="3"/>
      <c r="D38" s="3"/>
      <c r="E38" s="3"/>
      <c r="F38" s="3"/>
      <c r="G38" s="3"/>
      <c r="H38" s="3">
        <f>SUM(H9,H13,H17,H21,H25,H29,H33,H37)</f>
        <v>1</v>
      </c>
      <c r="I38" s="3">
        <f t="shared" ref="I38:N38" si="16">SUM(I9,I13,I17,I21,I25,I29,I33,I37)</f>
        <v>0.9196547679999999</v>
      </c>
      <c r="J38" s="3">
        <f t="shared" si="16"/>
        <v>0.77280105519999998</v>
      </c>
      <c r="K38" s="3">
        <f t="shared" si="16"/>
        <v>0.63128429301879996</v>
      </c>
      <c r="L38" s="3">
        <f t="shared" si="16"/>
        <v>0.43843186163935993</v>
      </c>
      <c r="M38" s="3">
        <f t="shared" si="16"/>
        <v>0.34752028641811872</v>
      </c>
      <c r="N38" s="4">
        <f t="shared" si="16"/>
        <v>0.24673739178411008</v>
      </c>
    </row>
    <row r="39" spans="1:14" ht="15.75" thickBot="1">
      <c r="A39" s="22"/>
    </row>
    <row r="40" spans="1:14" ht="15.75" thickBot="1">
      <c r="A40" s="20" t="s">
        <v>43</v>
      </c>
      <c r="B40" s="2"/>
      <c r="C40" s="3"/>
      <c r="D40" s="3"/>
      <c r="E40" s="3"/>
      <c r="F40" s="3"/>
      <c r="G40" s="3"/>
      <c r="H40" s="3"/>
      <c r="I40" s="3" t="s">
        <v>106</v>
      </c>
      <c r="J40" s="3" t="s">
        <v>107</v>
      </c>
      <c r="K40" s="3" t="s">
        <v>108</v>
      </c>
      <c r="L40" s="3" t="s">
        <v>109</v>
      </c>
      <c r="M40" s="3" t="s">
        <v>110</v>
      </c>
      <c r="N40" s="4" t="s">
        <v>79</v>
      </c>
    </row>
    <row r="41" spans="1:14" ht="15.75" thickBot="1">
      <c r="A41" s="21" t="s">
        <v>14</v>
      </c>
      <c r="B41" s="23"/>
      <c r="C41" s="24"/>
      <c r="D41" s="24"/>
      <c r="E41" s="24"/>
      <c r="F41" s="24"/>
      <c r="G41" s="24"/>
      <c r="H41" s="24"/>
      <c r="I41" s="24">
        <f>H37*I4+H9*I5</f>
        <v>8.0345232000000003E-2</v>
      </c>
      <c r="J41" s="24">
        <f>I37*J4+I41*J5</f>
        <v>0.17263595807999998</v>
      </c>
      <c r="K41" s="24">
        <f t="shared" ref="K41:N41" si="17">J37*K4+J41*K5</f>
        <v>0.2261349221076</v>
      </c>
      <c r="L41" s="24">
        <f t="shared" si="17"/>
        <v>0.25970536238803998</v>
      </c>
      <c r="M41" s="24">
        <f t="shared" si="17"/>
        <v>0.24792623967357438</v>
      </c>
      <c r="N41" s="25">
        <f t="shared" si="17"/>
        <v>0.21935612974890095</v>
      </c>
    </row>
    <row r="42" spans="1:14" ht="15.75" thickBot="1">
      <c r="A42" s="20" t="s">
        <v>121</v>
      </c>
      <c r="B42" s="2"/>
      <c r="C42" s="3"/>
      <c r="D42" s="3"/>
      <c r="E42" s="3"/>
      <c r="F42" s="3"/>
      <c r="G42" s="3"/>
      <c r="H42" s="3"/>
      <c r="I42" s="3">
        <f>SUM(I9,I13,I17,I21,I25,I29,I33,I37,I41)</f>
        <v>0.99999999999999989</v>
      </c>
      <c r="J42" s="3">
        <f t="shared" ref="J42:N42" si="18">SUM(J9,J13,J17,J21,J25,J29,J33,J37,J41)</f>
        <v>0.94543701327999996</v>
      </c>
      <c r="K42" s="3">
        <f t="shared" si="18"/>
        <v>0.85741921512639996</v>
      </c>
      <c r="L42" s="3">
        <f t="shared" si="18"/>
        <v>0.69813722402739997</v>
      </c>
      <c r="M42" s="3">
        <f t="shared" si="18"/>
        <v>0.59544652609169313</v>
      </c>
      <c r="N42" s="4">
        <f t="shared" si="18"/>
        <v>0.46609352153301103</v>
      </c>
    </row>
    <row r="43" spans="1:14" ht="15.75" thickBot="1">
      <c r="A43" s="22"/>
    </row>
    <row r="44" spans="1:14" ht="15.75" thickBot="1">
      <c r="A44" s="20" t="s">
        <v>43</v>
      </c>
      <c r="B44" s="2"/>
      <c r="C44" s="3"/>
      <c r="D44" s="3"/>
      <c r="E44" s="3"/>
      <c r="F44" s="3"/>
      <c r="G44" s="3"/>
      <c r="H44" s="3"/>
      <c r="I44" s="3"/>
      <c r="J44" s="3" t="s">
        <v>111</v>
      </c>
      <c r="K44" s="3" t="s">
        <v>112</v>
      </c>
      <c r="L44" s="3" t="s">
        <v>113</v>
      </c>
      <c r="M44" s="3" t="s">
        <v>114</v>
      </c>
      <c r="N44" s="4" t="s">
        <v>80</v>
      </c>
    </row>
    <row r="45" spans="1:14" ht="15.75" thickBot="1">
      <c r="A45" s="21" t="s">
        <v>14</v>
      </c>
      <c r="B45" s="23"/>
      <c r="C45" s="24"/>
      <c r="D45" s="24"/>
      <c r="E45" s="24"/>
      <c r="F45" s="24"/>
      <c r="G45" s="24"/>
      <c r="H45" s="24"/>
      <c r="I45" s="24"/>
      <c r="J45" s="24">
        <f>I41*J4+I9*J5</f>
        <v>5.4562986720000005E-2</v>
      </c>
      <c r="K45" s="24">
        <f>J45*K5+J41*K4</f>
        <v>0.11241874268639999</v>
      </c>
      <c r="L45" s="24">
        <f t="shared" ref="L45:N45" si="19">K45*L5+K41*L4</f>
        <v>0.19202006828123999</v>
      </c>
      <c r="M45" s="24">
        <f t="shared" si="19"/>
        <v>0.21841733298289198</v>
      </c>
      <c r="N45" s="25">
        <f t="shared" si="19"/>
        <v>0.23376196446204683</v>
      </c>
    </row>
    <row r="46" spans="1:14" ht="15.75" thickBot="1">
      <c r="A46" s="20" t="s">
        <v>121</v>
      </c>
      <c r="B46" s="2"/>
      <c r="C46" s="3"/>
      <c r="D46" s="3"/>
      <c r="E46" s="3"/>
      <c r="F46" s="3"/>
      <c r="G46" s="3"/>
      <c r="H46" s="3"/>
      <c r="I46" s="3"/>
      <c r="J46" s="3">
        <f>SUM(J9,J13,J17,J21,J25,J29,J33,J37,J41,J45)</f>
        <v>1</v>
      </c>
      <c r="K46" s="3">
        <f t="shared" ref="K46:N46" si="20">SUM(K9,K13,K17,K21,K25,K29,K33,K37,K41,K45)</f>
        <v>0.96983795781279991</v>
      </c>
      <c r="L46" s="3">
        <f t="shared" si="20"/>
        <v>0.89015729230863994</v>
      </c>
      <c r="M46" s="3">
        <f t="shared" si="20"/>
        <v>0.81386385907458514</v>
      </c>
      <c r="N46" s="4">
        <f t="shared" si="20"/>
        <v>0.69985548599505787</v>
      </c>
    </row>
    <row r="47" spans="1:14" ht="15.75" thickBot="1">
      <c r="A47" s="22"/>
    </row>
    <row r="48" spans="1:14" ht="15.75" thickBot="1">
      <c r="A48" s="20" t="s">
        <v>43</v>
      </c>
      <c r="B48" s="2"/>
      <c r="C48" s="3"/>
      <c r="D48" s="3"/>
      <c r="E48" s="3"/>
      <c r="F48" s="3"/>
      <c r="G48" s="3"/>
      <c r="H48" s="3"/>
      <c r="I48" s="3"/>
      <c r="J48" s="3"/>
      <c r="K48" s="3" t="s">
        <v>115</v>
      </c>
      <c r="L48" s="3" t="s">
        <v>116</v>
      </c>
      <c r="M48" s="3" t="s">
        <v>117</v>
      </c>
      <c r="N48" s="4" t="s">
        <v>81</v>
      </c>
    </row>
    <row r="49" spans="1:14" ht="15.75" thickBot="1">
      <c r="A49" s="21" t="s">
        <v>14</v>
      </c>
      <c r="B49" s="23"/>
      <c r="C49" s="24"/>
      <c r="D49" s="24"/>
      <c r="E49" s="24"/>
      <c r="F49" s="24"/>
      <c r="G49" s="24"/>
      <c r="H49" s="24"/>
      <c r="I49" s="24"/>
      <c r="J49" s="24"/>
      <c r="K49" s="24">
        <f>J45*K4+J9*K5</f>
        <v>3.0162042187200002E-2</v>
      </c>
      <c r="L49" s="24">
        <f>K49*L5+L4*K45</f>
        <v>8.7741732536639985E-2</v>
      </c>
      <c r="M49" s="24">
        <f t="shared" ref="M49:N49" si="21">L49*M5+M4*L45</f>
        <v>0.12841028347703398</v>
      </c>
      <c r="N49" s="25">
        <f t="shared" si="21"/>
        <v>0.17521394922008013</v>
      </c>
    </row>
    <row r="50" spans="1:14" ht="15.75" thickBot="1">
      <c r="A50" s="20" t="s">
        <v>121</v>
      </c>
      <c r="B50" s="2"/>
      <c r="C50" s="3"/>
      <c r="D50" s="3"/>
      <c r="E50" s="3"/>
      <c r="F50" s="3"/>
      <c r="G50" s="3"/>
      <c r="H50" s="3"/>
      <c r="I50" s="3"/>
      <c r="J50" s="3"/>
      <c r="K50" s="3">
        <f>SUM(K9,K13,K17,K21,K25,K29,K33,K37,K41,K45,K49)</f>
        <v>0.99999999999999989</v>
      </c>
      <c r="L50" s="3">
        <f t="shared" ref="L50:N50" si="22">SUM(L9,L13,L17,L21,L25,L29,L33,L37,L41,L45,L49)</f>
        <v>0.97789902484527991</v>
      </c>
      <c r="M50" s="3">
        <f t="shared" si="22"/>
        <v>0.94227414255161912</v>
      </c>
      <c r="N50" s="4">
        <f t="shared" si="22"/>
        <v>0.87506943521513803</v>
      </c>
    </row>
    <row r="51" spans="1:14" ht="15.75" thickBot="1">
      <c r="A51" s="22"/>
    </row>
    <row r="52" spans="1:14" ht="15.75" thickBot="1">
      <c r="A52" s="20" t="s">
        <v>43</v>
      </c>
      <c r="B52" s="2"/>
      <c r="C52" s="3"/>
      <c r="D52" s="3"/>
      <c r="E52" s="3"/>
      <c r="F52" s="3"/>
      <c r="G52" s="3"/>
      <c r="H52" s="3"/>
      <c r="I52" s="3"/>
      <c r="J52" s="3"/>
      <c r="K52" s="3"/>
      <c r="L52" s="3" t="s">
        <v>118</v>
      </c>
      <c r="M52" s="3" t="s">
        <v>119</v>
      </c>
      <c r="N52" s="4" t="s">
        <v>82</v>
      </c>
    </row>
    <row r="53" spans="1:14" ht="15.75" thickBot="1">
      <c r="A53" s="21" t="s">
        <v>14</v>
      </c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>
        <f>K49*L4+L5*K9</f>
        <v>2.2100975154719999E-2</v>
      </c>
      <c r="M53" s="24">
        <f>L53*M5+M4*L49</f>
        <v>4.7700870533668796E-2</v>
      </c>
      <c r="N53" s="25">
        <f>M53*N5+N4*M49</f>
        <v>8.9669765264218687E-2</v>
      </c>
    </row>
    <row r="54" spans="1:14" ht="15.75" thickBot="1">
      <c r="A54" s="20" t="s">
        <v>121</v>
      </c>
      <c r="B54" s="2"/>
      <c r="C54" s="3"/>
      <c r="D54" s="3"/>
      <c r="E54" s="3"/>
      <c r="F54" s="3"/>
      <c r="G54" s="3"/>
      <c r="H54" s="3"/>
      <c r="I54" s="3"/>
      <c r="J54" s="3"/>
      <c r="K54" s="3"/>
      <c r="L54" s="3">
        <f>SUM(L9,L13,L17,L21,L25,L29,L33,L37,L41,L45,L49,L53)</f>
        <v>0.99999999999999989</v>
      </c>
      <c r="M54" s="3">
        <f t="shared" ref="M54:N54" si="23">SUM(M9,M13,M17,M21,M25,M29,M33,M37,M41,M45,M49,M53)</f>
        <v>0.9899750130852879</v>
      </c>
      <c r="N54" s="4">
        <f t="shared" si="23"/>
        <v>0.96473920047935668</v>
      </c>
    </row>
    <row r="55" spans="1:14" ht="15.75" thickBot="1">
      <c r="A55" s="22"/>
    </row>
    <row r="56" spans="1:14" ht="15.75" thickBot="1">
      <c r="A56" s="20" t="s">
        <v>43</v>
      </c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 t="s">
        <v>120</v>
      </c>
      <c r="N56" s="4" t="s">
        <v>83</v>
      </c>
    </row>
    <row r="57" spans="1:14" ht="15.75" thickBot="1">
      <c r="A57" s="21" t="s">
        <v>14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>
        <f>L53*M4+M5*L9</f>
        <v>1.0024986914712E-2</v>
      </c>
      <c r="N57" s="25">
        <f>M57*N5+N4*M53</f>
        <v>2.9616446396569532E-2</v>
      </c>
    </row>
    <row r="58" spans="1:14" ht="15.75" thickBot="1">
      <c r="A58" s="20" t="s">
        <v>121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f>SUM(M9,M13,M17,M21,M25,M29,M33,M37,M41,M45,M49,M53,M57)</f>
        <v>0.99999999999999989</v>
      </c>
      <c r="N58" s="4">
        <f>SUM(N9,N13,N17,N21,N25,N29,N33,N37,N41,N45,N49,N53,N57)</f>
        <v>0.99435564687592626</v>
      </c>
    </row>
    <row r="59" spans="1:14" ht="15.75" thickBot="1">
      <c r="A59" s="22"/>
    </row>
    <row r="60" spans="1:14" ht="15.75" thickBot="1">
      <c r="A60" s="20" t="s">
        <v>43</v>
      </c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 t="s">
        <v>84</v>
      </c>
    </row>
    <row r="61" spans="1:14" ht="15.75" thickBot="1">
      <c r="A61" s="21" t="s">
        <v>14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>
        <f>M57*N4+N5*M9</f>
        <v>5.6443531240736641E-3</v>
      </c>
    </row>
    <row r="62" spans="1:14" ht="15.75" thickBot="1">
      <c r="A62" s="20" t="s">
        <v>121</v>
      </c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>
        <f>SUM(N9,N13,N17,N21,N25,N29,N33,N37,N41,N45,N49,N53,N57,N61)</f>
        <v>0.99999999999999989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>
      <selection activeCell="D1" sqref="D1"/>
    </sheetView>
  </sheetViews>
  <sheetFormatPr defaultRowHeight="15"/>
  <cols>
    <col min="1" max="5" width="7.5703125" style="1" bestFit="1" customWidth="1"/>
    <col min="6" max="6" width="8" style="1" bestFit="1" customWidth="1"/>
    <col min="7" max="7" width="8.42578125" style="1" bestFit="1" customWidth="1"/>
    <col min="8" max="8" width="10" style="1" bestFit="1" customWidth="1"/>
    <col min="9" max="14" width="12" style="1" bestFit="1" customWidth="1"/>
    <col min="15" max="16384" width="9.140625" style="1"/>
  </cols>
  <sheetData>
    <row r="1" spans="1:14">
      <c r="A1" s="26" t="s">
        <v>122</v>
      </c>
    </row>
    <row r="2" spans="1:14" ht="15.75" thickBot="1"/>
    <row r="3" spans="1:14" ht="15.75" thickBot="1">
      <c r="A3" s="5" t="s">
        <v>0</v>
      </c>
      <c r="B3" s="1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1:14" ht="15.75" thickBot="1">
      <c r="A4" s="5" t="s">
        <v>14</v>
      </c>
      <c r="B4" s="9">
        <v>0.3</v>
      </c>
      <c r="C4" s="9">
        <v>0.4</v>
      </c>
      <c r="D4" s="9">
        <v>0.6</v>
      </c>
      <c r="E4" s="9">
        <v>0.6</v>
      </c>
      <c r="F4" s="9">
        <v>0.2</v>
      </c>
      <c r="G4" s="9">
        <v>0.6</v>
      </c>
      <c r="H4" s="9">
        <v>0.4</v>
      </c>
      <c r="I4" s="9">
        <v>0.3</v>
      </c>
      <c r="J4" s="9">
        <v>0.8</v>
      </c>
      <c r="K4" s="9">
        <v>0.6</v>
      </c>
      <c r="L4" s="9">
        <v>0.5</v>
      </c>
      <c r="M4" s="9">
        <v>0.4</v>
      </c>
      <c r="N4" s="5">
        <v>0.3</v>
      </c>
    </row>
    <row r="5" spans="1:14" ht="15.75" thickBot="1">
      <c r="A5" s="5" t="s">
        <v>15</v>
      </c>
      <c r="B5" s="2">
        <f>1-B4</f>
        <v>0.7</v>
      </c>
      <c r="C5" s="2">
        <f t="shared" ref="C5:N5" si="0">1-C4</f>
        <v>0.6</v>
      </c>
      <c r="D5" s="2">
        <f t="shared" si="0"/>
        <v>0.4</v>
      </c>
      <c r="E5" s="2">
        <f t="shared" si="0"/>
        <v>0.4</v>
      </c>
      <c r="F5" s="2">
        <f t="shared" si="0"/>
        <v>0.8</v>
      </c>
      <c r="G5" s="2">
        <f t="shared" si="0"/>
        <v>0.4</v>
      </c>
      <c r="H5" s="2">
        <f t="shared" si="0"/>
        <v>0.6</v>
      </c>
      <c r="I5" s="2">
        <f t="shared" si="0"/>
        <v>0.7</v>
      </c>
      <c r="J5" s="2">
        <f t="shared" si="0"/>
        <v>0.19999999999999996</v>
      </c>
      <c r="K5" s="2">
        <f t="shared" si="0"/>
        <v>0.4</v>
      </c>
      <c r="L5" s="2">
        <f t="shared" si="0"/>
        <v>0.5</v>
      </c>
      <c r="M5" s="2">
        <f t="shared" si="0"/>
        <v>0.6</v>
      </c>
      <c r="N5" s="5">
        <f t="shared" si="0"/>
        <v>0.7</v>
      </c>
    </row>
    <row r="6" spans="1:14" ht="15.75" thickBot="1"/>
    <row r="7" spans="1:14">
      <c r="N7" s="32" t="s">
        <v>31</v>
      </c>
    </row>
    <row r="8" spans="1:14" ht="15.75" thickBot="1">
      <c r="N8" s="34">
        <f>M10*N4</f>
        <v>1.7915904E-5</v>
      </c>
    </row>
    <row r="9" spans="1:14" ht="15.75" thickBot="1">
      <c r="M9" s="32" t="s">
        <v>30</v>
      </c>
      <c r="N9" s="35"/>
    </row>
    <row r="10" spans="1:14" ht="15.75" thickBot="1">
      <c r="M10" s="27">
        <f>L12*M4</f>
        <v>5.9719680000000002E-5</v>
      </c>
      <c r="N10" s="32" t="s">
        <v>84</v>
      </c>
    </row>
    <row r="11" spans="1:14" ht="15.75" thickBot="1">
      <c r="L11" s="32" t="s">
        <v>29</v>
      </c>
      <c r="M11" s="28"/>
      <c r="N11" s="34">
        <f>M10*N5+N4*M13</f>
        <v>3.4786713599999997E-4</v>
      </c>
    </row>
    <row r="12" spans="1:14" ht="15.75" thickBot="1">
      <c r="L12" s="27">
        <f>K14*L4</f>
        <v>1.492992E-4</v>
      </c>
      <c r="M12" s="32" t="s">
        <v>120</v>
      </c>
      <c r="N12" s="31"/>
    </row>
    <row r="13" spans="1:14" ht="15.75" thickBot="1">
      <c r="K13" s="32" t="s">
        <v>28</v>
      </c>
      <c r="L13" s="28"/>
      <c r="M13" s="27">
        <f>L12*M5+M4*L15</f>
        <v>1.0202111999999999E-3</v>
      </c>
      <c r="N13" s="32" t="s">
        <v>83</v>
      </c>
    </row>
    <row r="14" spans="1:14" ht="15.75" thickBot="1">
      <c r="K14" s="27">
        <f>J16*K4</f>
        <v>2.9859839999999999E-4</v>
      </c>
      <c r="L14" s="32" t="s">
        <v>118</v>
      </c>
      <c r="M14" s="29"/>
      <c r="N14" s="34">
        <f>M13*N5+N4*M16</f>
        <v>3.0016604159999994E-3</v>
      </c>
    </row>
    <row r="15" spans="1:14" ht="15.75" thickBot="1">
      <c r="J15" s="32" t="s">
        <v>27</v>
      </c>
      <c r="K15" s="28"/>
      <c r="L15" s="27">
        <f>K14*L5+L4*K17</f>
        <v>2.3265791999999997E-3</v>
      </c>
      <c r="M15" s="32" t="s">
        <v>119</v>
      </c>
      <c r="N15" s="31"/>
    </row>
    <row r="16" spans="1:14" ht="15.75" thickBot="1">
      <c r="J16" s="27">
        <f>I18*J4</f>
        <v>4.9766399999999998E-4</v>
      </c>
      <c r="K16" s="32" t="s">
        <v>115</v>
      </c>
      <c r="L16" s="29"/>
      <c r="M16" s="27">
        <f>L15*M5+M4*L18</f>
        <v>7.6250419199999997E-3</v>
      </c>
      <c r="N16" s="32" t="s">
        <v>82</v>
      </c>
    </row>
    <row r="17" spans="2:14" ht="15.75" thickBot="1">
      <c r="I17" s="32" t="s">
        <v>26</v>
      </c>
      <c r="J17" s="28"/>
      <c r="K17" s="27">
        <f>J16*K5+K4*J19</f>
        <v>4.3545599999999995E-3</v>
      </c>
      <c r="L17" s="32" t="s">
        <v>116</v>
      </c>
      <c r="M17" s="29"/>
      <c r="N17" s="34">
        <f>M16*N5+N4*M19</f>
        <v>1.5249544703999997E-2</v>
      </c>
    </row>
    <row r="18" spans="2:14" ht="15.75" thickBot="1">
      <c r="I18" s="27">
        <f>H20*I4</f>
        <v>6.2208000000000001E-4</v>
      </c>
      <c r="J18" s="32" t="s">
        <v>111</v>
      </c>
      <c r="K18" s="29"/>
      <c r="L18" s="27">
        <f>K17*L5+L4*K20</f>
        <v>1.5572736E-2</v>
      </c>
      <c r="M18" s="32" t="s">
        <v>117</v>
      </c>
      <c r="N18" s="31"/>
    </row>
    <row r="19" spans="2:14" ht="15.75" thickBot="1">
      <c r="H19" s="32" t="s">
        <v>25</v>
      </c>
      <c r="I19" s="28"/>
      <c r="J19" s="27">
        <f>I18*J5+J4*I21</f>
        <v>6.9258239999999988E-3</v>
      </c>
      <c r="K19" s="32" t="s">
        <v>112</v>
      </c>
      <c r="L19" s="29"/>
      <c r="M19" s="27">
        <f>L18*M5+M4*L21</f>
        <v>3.3040051199999997E-2</v>
      </c>
      <c r="N19" s="32" t="s">
        <v>81</v>
      </c>
    </row>
    <row r="20" spans="2:14" ht="15.75" thickBot="1">
      <c r="H20" s="27">
        <f>G22*H4</f>
        <v>2.0736000000000001E-3</v>
      </c>
      <c r="I20" s="32" t="s">
        <v>106</v>
      </c>
      <c r="J20" s="29"/>
      <c r="K20" s="27">
        <f>J19*K5+K4*J22</f>
        <v>2.6790912E-2</v>
      </c>
      <c r="L20" s="32" t="s">
        <v>113</v>
      </c>
      <c r="M20" s="29"/>
      <c r="N20" s="34">
        <f>M19*N5+N4*M22</f>
        <v>5.0894956799999995E-2</v>
      </c>
    </row>
    <row r="21" spans="2:14" ht="15.75" thickBot="1">
      <c r="G21" s="32" t="s">
        <v>24</v>
      </c>
      <c r="H21" s="28"/>
      <c r="I21" s="27">
        <f>H20*I5+I4*H23</f>
        <v>8.5017599999999988E-3</v>
      </c>
      <c r="J21" s="32" t="s">
        <v>107</v>
      </c>
      <c r="K21" s="29"/>
      <c r="L21" s="27">
        <f>K20*L5+L4*K23</f>
        <v>5.9241023999999996E-2</v>
      </c>
      <c r="M21" s="32" t="s">
        <v>114</v>
      </c>
      <c r="N21" s="31"/>
    </row>
    <row r="22" spans="2:14" ht="15.75" thickBot="1">
      <c r="G22" s="27">
        <f>F24*G4</f>
        <v>5.1840000000000002E-3</v>
      </c>
      <c r="H22" s="32" t="s">
        <v>100</v>
      </c>
      <c r="I22" s="29"/>
      <c r="J22" s="27">
        <f>I21*J5+I24*J4</f>
        <v>4.0034304E-2</v>
      </c>
      <c r="K22" s="32" t="s">
        <v>108</v>
      </c>
      <c r="L22" s="29"/>
      <c r="M22" s="27">
        <f>L21*M5+M4*L24</f>
        <v>9.2556403199999998E-2</v>
      </c>
      <c r="N22" s="32" t="s">
        <v>80</v>
      </c>
    </row>
    <row r="23" spans="2:14" ht="15.75" thickBot="1">
      <c r="F23" s="32" t="s">
        <v>23</v>
      </c>
      <c r="G23" s="28"/>
      <c r="H23" s="27">
        <f>G22*H5+H4*G25</f>
        <v>2.3500799999999999E-2</v>
      </c>
      <c r="I23" s="32" t="s">
        <v>101</v>
      </c>
      <c r="J23" s="29"/>
      <c r="K23" s="27">
        <f>J22*K5+K4*J25</f>
        <v>9.1691135999999993E-2</v>
      </c>
      <c r="L23" s="32" t="s">
        <v>109</v>
      </c>
      <c r="M23" s="29"/>
      <c r="N23" s="34">
        <f>M22*N5+N4*M25</f>
        <v>0.117799667712</v>
      </c>
    </row>
    <row r="24" spans="2:14" ht="15.75" thickBot="1">
      <c r="F24" s="27">
        <f>E26*F4</f>
        <v>8.6400000000000001E-3</v>
      </c>
      <c r="G24" s="32" t="s">
        <v>93</v>
      </c>
      <c r="H24" s="29"/>
      <c r="I24" s="27">
        <f>H23*I5+I4*H26</f>
        <v>4.7917439999999992E-2</v>
      </c>
      <c r="J24" s="32" t="s">
        <v>102</v>
      </c>
      <c r="K24" s="29"/>
      <c r="L24" s="27">
        <f>K23*L5+L4*K26</f>
        <v>0.14252947199999999</v>
      </c>
      <c r="M24" s="32" t="s">
        <v>110</v>
      </c>
      <c r="N24" s="31"/>
    </row>
    <row r="25" spans="2:14" ht="15.75" thickBot="1">
      <c r="E25" s="32" t="s">
        <v>22</v>
      </c>
      <c r="F25" s="28"/>
      <c r="G25" s="27">
        <f>F24*G5+G4*F27</f>
        <v>5.0975999999999994E-2</v>
      </c>
      <c r="H25" s="32" t="s">
        <v>94</v>
      </c>
      <c r="I25" s="29"/>
      <c r="J25" s="27">
        <f>I24*J5+J4*I27</f>
        <v>0.12612902399999998</v>
      </c>
      <c r="K25" s="32" t="s">
        <v>103</v>
      </c>
      <c r="L25" s="29"/>
      <c r="M25" s="27">
        <f>L24*M5+M4*L27</f>
        <v>0.17670061824</v>
      </c>
      <c r="N25" s="32" t="s">
        <v>79</v>
      </c>
    </row>
    <row r="26" spans="2:14" ht="15.75" thickBot="1">
      <c r="E26" s="27">
        <f>D28*E4</f>
        <v>4.3199999999999995E-2</v>
      </c>
      <c r="F26" s="32" t="s">
        <v>85</v>
      </c>
      <c r="G26" s="29"/>
      <c r="H26" s="27">
        <f>G25*H5+H4*G28</f>
        <v>0.10488959999999999</v>
      </c>
      <c r="I26" s="32" t="s">
        <v>95</v>
      </c>
      <c r="J26" s="29"/>
      <c r="K26" s="27">
        <f>J25*K5+K4*J28</f>
        <v>0.193367808</v>
      </c>
      <c r="L26" s="32" t="s">
        <v>104</v>
      </c>
      <c r="M26" s="29"/>
      <c r="N26" s="34">
        <f>M25*N5+N4*M28</f>
        <v>0.19442044876799996</v>
      </c>
    </row>
    <row r="27" spans="2:14" ht="15.75" thickBot="1">
      <c r="D27" s="32" t="s">
        <v>21</v>
      </c>
      <c r="E27" s="28"/>
      <c r="F27" s="27">
        <f>E26*F5+F4*E29</f>
        <v>7.9199999999999993E-2</v>
      </c>
      <c r="G27" s="32" t="s">
        <v>86</v>
      </c>
      <c r="H27" s="29"/>
      <c r="I27" s="27">
        <f>H26*I5+I4*H29</f>
        <v>0.14568191999999996</v>
      </c>
      <c r="J27" s="32" t="s">
        <v>96</v>
      </c>
      <c r="K27" s="29"/>
      <c r="L27" s="27">
        <f>K26*L5+L4*K29</f>
        <v>0.22795733759999998</v>
      </c>
      <c r="M27" s="32" t="s">
        <v>105</v>
      </c>
      <c r="N27" s="31"/>
    </row>
    <row r="28" spans="2:14" ht="15.75" thickBot="1">
      <c r="D28" s="27">
        <f>C30*D4</f>
        <v>7.1999999999999995E-2</v>
      </c>
      <c r="E28" s="32" t="s">
        <v>66</v>
      </c>
      <c r="F28" s="29"/>
      <c r="G28" s="27">
        <f>F27*G5+G4*F30</f>
        <v>0.18575999999999998</v>
      </c>
      <c r="H28" s="32" t="s">
        <v>87</v>
      </c>
      <c r="I28" s="29"/>
      <c r="J28" s="27">
        <f>I27*J5+J4*I30</f>
        <v>0.238193664</v>
      </c>
      <c r="K28" s="32" t="s">
        <v>97</v>
      </c>
      <c r="L28" s="29"/>
      <c r="M28" s="27">
        <f>L27*M5+M4*L30</f>
        <v>0.23576671999999999</v>
      </c>
      <c r="N28" s="32" t="s">
        <v>78</v>
      </c>
    </row>
    <row r="29" spans="2:14" ht="15.75" thickBot="1">
      <c r="C29" s="32" t="s">
        <v>17</v>
      </c>
      <c r="D29" s="28"/>
      <c r="E29" s="27">
        <f>D28*E5+E4*D31</f>
        <v>0.22319999999999995</v>
      </c>
      <c r="F29" s="32" t="s">
        <v>67</v>
      </c>
      <c r="G29" s="29"/>
      <c r="H29" s="27">
        <f>G28*H5+H4*G31</f>
        <v>0.24086399999999997</v>
      </c>
      <c r="I29" s="32" t="s">
        <v>88</v>
      </c>
      <c r="J29" s="29"/>
      <c r="K29" s="27">
        <f>J28*K5+K4*J31</f>
        <v>0.26254686719999998</v>
      </c>
      <c r="L29" s="32" t="s">
        <v>98</v>
      </c>
      <c r="M29" s="29"/>
      <c r="N29" s="34">
        <f>M28*N5+N4*M31</f>
        <v>0.23147336652799996</v>
      </c>
    </row>
    <row r="30" spans="2:14" ht="15.75" thickBot="1">
      <c r="C30" s="27">
        <f>B32*C4</f>
        <v>0.12</v>
      </c>
      <c r="D30" s="32" t="s">
        <v>55</v>
      </c>
      <c r="E30" s="29"/>
      <c r="F30" s="27">
        <f>E29*F5+F4*E32</f>
        <v>0.25679999999999997</v>
      </c>
      <c r="G30" s="32" t="s">
        <v>68</v>
      </c>
      <c r="H30" s="29"/>
      <c r="I30" s="27">
        <f>H29*I5+I4*H32</f>
        <v>0.26132159999999999</v>
      </c>
      <c r="J30" s="32" t="s">
        <v>89</v>
      </c>
      <c r="K30" s="29"/>
      <c r="L30" s="27">
        <f>K29*L5+L4*K32</f>
        <v>0.24748079359999997</v>
      </c>
      <c r="M30" s="32" t="s">
        <v>99</v>
      </c>
      <c r="N30" s="31"/>
    </row>
    <row r="31" spans="2:14" ht="15.75" thickBot="1">
      <c r="B31" s="32" t="s">
        <v>19</v>
      </c>
      <c r="C31" s="28"/>
      <c r="D31" s="27">
        <f>C30*D5+C33*D4</f>
        <v>0.32399999999999995</v>
      </c>
      <c r="E31" s="32" t="s">
        <v>56</v>
      </c>
      <c r="F31" s="29"/>
      <c r="G31" s="27">
        <f>F30*G5+G4*F33</f>
        <v>0.32351999999999997</v>
      </c>
      <c r="H31" s="32" t="s">
        <v>69</v>
      </c>
      <c r="I31" s="29"/>
      <c r="J31" s="27">
        <f>I30*J5+J4*I33</f>
        <v>0.27878233599999996</v>
      </c>
      <c r="K31" s="32" t="s">
        <v>90</v>
      </c>
      <c r="L31" s="29"/>
      <c r="M31" s="27">
        <f>L30*M5+M4*L33</f>
        <v>0.22145554175999996</v>
      </c>
      <c r="N31" s="32" t="s">
        <v>77</v>
      </c>
    </row>
    <row r="32" spans="2:14" ht="15.75" thickBot="1">
      <c r="B32" s="27">
        <f>B4</f>
        <v>0.3</v>
      </c>
      <c r="C32" s="32" t="s">
        <v>16</v>
      </c>
      <c r="D32" s="29"/>
      <c r="E32" s="27">
        <f>D31*E5+E4*D34</f>
        <v>0.39119999999999999</v>
      </c>
      <c r="F32" s="32" t="s">
        <v>57</v>
      </c>
      <c r="G32" s="29"/>
      <c r="H32" s="27">
        <f>G31*H5+H4*G34</f>
        <v>0.309056</v>
      </c>
      <c r="I32" s="32" t="s">
        <v>70</v>
      </c>
      <c r="J32" s="29"/>
      <c r="K32" s="27">
        <f>J31*K5+K4*J34</f>
        <v>0.23241471999999996</v>
      </c>
      <c r="L32" s="32" t="s">
        <v>91</v>
      </c>
      <c r="M32" s="29"/>
      <c r="N32" s="34">
        <f>M31*N5+N4*M34</f>
        <v>0.19858351027199997</v>
      </c>
    </row>
    <row r="33" spans="1:14" ht="15.75" thickBot="1">
      <c r="A33" s="33" t="s">
        <v>123</v>
      </c>
      <c r="B33" s="28"/>
      <c r="C33" s="27">
        <f>B32*C5+B35*C4</f>
        <v>0.45999999999999996</v>
      </c>
      <c r="D33" s="32" t="s">
        <v>32</v>
      </c>
      <c r="E33" s="29"/>
      <c r="F33" s="27">
        <f>E32*F5+F4*E35</f>
        <v>0.36799999999999999</v>
      </c>
      <c r="G33" s="32" t="s">
        <v>58</v>
      </c>
      <c r="H33" s="29"/>
      <c r="I33" s="27">
        <f>H32*I5+I4*H35</f>
        <v>0.28314751999999999</v>
      </c>
      <c r="J33" s="32" t="s">
        <v>71</v>
      </c>
      <c r="K33" s="29"/>
      <c r="L33" s="27">
        <f>K32*L5+L4*K35</f>
        <v>0.18241766399999998</v>
      </c>
      <c r="M33" s="32" t="s">
        <v>92</v>
      </c>
      <c r="N33" s="31"/>
    </row>
    <row r="34" spans="1:14" ht="15.75" thickBot="1">
      <c r="B34" s="32" t="s">
        <v>20</v>
      </c>
      <c r="C34" s="29"/>
      <c r="D34" s="27">
        <f>C33*D5+D4*C36</f>
        <v>0.436</v>
      </c>
      <c r="E34" s="32" t="s">
        <v>33</v>
      </c>
      <c r="F34" s="29"/>
      <c r="G34" s="27">
        <f>F33*G5+G4*F36</f>
        <v>0.28736</v>
      </c>
      <c r="H34" s="32" t="s">
        <v>59</v>
      </c>
      <c r="I34" s="29"/>
      <c r="J34" s="27">
        <f>I33*J5+J4*I36</f>
        <v>0.201502976</v>
      </c>
      <c r="K34" s="32" t="s">
        <v>72</v>
      </c>
      <c r="L34" s="29"/>
      <c r="M34" s="27">
        <f>L33*M5+M4*L36</f>
        <v>0.14521543679999999</v>
      </c>
      <c r="N34" s="32" t="s">
        <v>76</v>
      </c>
    </row>
    <row r="35" spans="1:14" ht="15.75" thickBot="1">
      <c r="B35" s="27">
        <f>B5</f>
        <v>0.7</v>
      </c>
      <c r="C35" s="32" t="s">
        <v>18</v>
      </c>
      <c r="D35" s="29"/>
      <c r="E35" s="27">
        <f>D34*E5+E4*D37</f>
        <v>0.2752</v>
      </c>
      <c r="F35" s="32" t="s">
        <v>34</v>
      </c>
      <c r="G35" s="29"/>
      <c r="H35" s="27">
        <f>G34*H5+H4*G37</f>
        <v>0.22269440000000001</v>
      </c>
      <c r="I35" s="32" t="s">
        <v>60</v>
      </c>
      <c r="J35" s="29"/>
      <c r="K35" s="27">
        <f>J34*K5+K4*J37</f>
        <v>0.132420608</v>
      </c>
      <c r="L35" s="32" t="s">
        <v>73</v>
      </c>
      <c r="M35" s="30"/>
      <c r="N35" s="34">
        <f>M34*N5+N4*M37</f>
        <v>0.12106851839999999</v>
      </c>
    </row>
    <row r="36" spans="1:14" ht="15.75" thickBot="1">
      <c r="C36" s="27">
        <f>B35*C5</f>
        <v>0.42</v>
      </c>
      <c r="D36" s="32" t="s">
        <v>44</v>
      </c>
      <c r="E36" s="29"/>
      <c r="F36" s="27">
        <f>E35*F5+F4*E38</f>
        <v>0.23360000000000003</v>
      </c>
      <c r="G36" s="32" t="s">
        <v>35</v>
      </c>
      <c r="H36" s="29"/>
      <c r="I36" s="27">
        <f>H35*I5+I4*H38</f>
        <v>0.18109184</v>
      </c>
      <c r="J36" s="32" t="s">
        <v>61</v>
      </c>
      <c r="K36" s="29"/>
      <c r="L36" s="27">
        <f>K35*L5+L4*K38</f>
        <v>8.9412095999999996E-2</v>
      </c>
      <c r="M36" s="32" t="s">
        <v>74</v>
      </c>
      <c r="N36" s="31"/>
    </row>
    <row r="37" spans="1:14" ht="15.75" thickBot="1">
      <c r="D37" s="27">
        <f>C36*D5</f>
        <v>0.16800000000000001</v>
      </c>
      <c r="E37" s="32" t="s">
        <v>45</v>
      </c>
      <c r="F37" s="29"/>
      <c r="G37" s="27">
        <f>F36*G5+G4*F39</f>
        <v>0.12569600000000003</v>
      </c>
      <c r="H37" s="32" t="s">
        <v>36</v>
      </c>
      <c r="I37" s="29"/>
      <c r="J37" s="27">
        <f>I36*J5+J4*I39</f>
        <v>8.6365695999999992E-2</v>
      </c>
      <c r="K37" s="32" t="s">
        <v>62</v>
      </c>
      <c r="L37" s="30"/>
      <c r="M37" s="27">
        <f>L36*M5+M4*L39</f>
        <v>6.4725708800000004E-2</v>
      </c>
      <c r="N37" s="32" t="s">
        <v>75</v>
      </c>
    </row>
    <row r="38" spans="1:14" ht="15.75" thickBot="1">
      <c r="E38" s="27">
        <f>D37*E5</f>
        <v>6.720000000000001E-2</v>
      </c>
      <c r="F38" s="32" t="s">
        <v>46</v>
      </c>
      <c r="G38" s="29"/>
      <c r="H38" s="27">
        <f>G37*H5+H4*G40</f>
        <v>8.4019200000000016E-2</v>
      </c>
      <c r="I38" s="32" t="s">
        <v>37</v>
      </c>
      <c r="J38" s="29"/>
      <c r="K38" s="27">
        <f>J37*K5+K4*J40</f>
        <v>4.6403583999999998E-2</v>
      </c>
      <c r="L38" s="32" t="s">
        <v>63</v>
      </c>
      <c r="M38" s="30"/>
      <c r="N38" s="34">
        <f>M37*N5+N4*M40</f>
        <v>5.0875971584E-2</v>
      </c>
    </row>
    <row r="39" spans="1:14" ht="15.75" thickBot="1">
      <c r="F39" s="27">
        <f>E38*F5</f>
        <v>5.3760000000000009E-2</v>
      </c>
      <c r="G39" s="32" t="s">
        <v>47</v>
      </c>
      <c r="H39" s="29"/>
      <c r="I39" s="27">
        <f>H38*I5+I4*H41</f>
        <v>6.2684160000000003E-2</v>
      </c>
      <c r="J39" s="32" t="s">
        <v>38</v>
      </c>
      <c r="K39" s="30"/>
      <c r="L39" s="27">
        <f>K38*L5+L4*K41</f>
        <v>2.7696128E-2</v>
      </c>
      <c r="M39" s="32" t="s">
        <v>64</v>
      </c>
      <c r="N39" s="31"/>
    </row>
    <row r="40" spans="1:14" ht="15.75" thickBot="1">
      <c r="G40" s="27">
        <f>F39*G5</f>
        <v>2.1504000000000006E-2</v>
      </c>
      <c r="H40" s="32" t="s">
        <v>48</v>
      </c>
      <c r="I40" s="29"/>
      <c r="J40" s="27">
        <f>I39*J5+J4*I42</f>
        <v>1.9762175999999999E-2</v>
      </c>
      <c r="K40" s="32" t="s">
        <v>39</v>
      </c>
      <c r="L40" s="30"/>
      <c r="M40" s="27">
        <f>L39*M5+M4*L42</f>
        <v>1.8559918079999998E-2</v>
      </c>
      <c r="N40" s="32" t="s">
        <v>65</v>
      </c>
    </row>
    <row r="41" spans="1:14" ht="15.75" thickBot="1">
      <c r="H41" s="27">
        <f>G40*H5</f>
        <v>1.2902400000000003E-2</v>
      </c>
      <c r="I41" s="32" t="s">
        <v>49</v>
      </c>
      <c r="J41" s="30"/>
      <c r="K41" s="27">
        <f>J40*K5+K4*J43</f>
        <v>8.9886719999999996E-3</v>
      </c>
      <c r="L41" s="32" t="s">
        <v>40</v>
      </c>
      <c r="M41" s="30"/>
      <c r="N41" s="34">
        <f>M40*N5+N4*M43</f>
        <v>1.3909303295999998E-2</v>
      </c>
    </row>
    <row r="42" spans="1:14" ht="15.75" thickBot="1">
      <c r="I42" s="27">
        <f>H41*I5</f>
        <v>9.031680000000002E-3</v>
      </c>
      <c r="J42" s="32" t="s">
        <v>50</v>
      </c>
      <c r="K42" s="30"/>
      <c r="L42" s="27">
        <f>K41*L5+L4*K44</f>
        <v>4.8556032000000001E-3</v>
      </c>
      <c r="M42" s="32" t="s">
        <v>41</v>
      </c>
      <c r="N42" s="31"/>
    </row>
    <row r="43" spans="1:14" ht="15.75" thickBot="1">
      <c r="J43" s="27">
        <f>I42*J5</f>
        <v>1.806336E-3</v>
      </c>
      <c r="K43" s="32" t="s">
        <v>51</v>
      </c>
      <c r="L43" s="30"/>
      <c r="M43" s="27">
        <f>L42*M5+M4*L45</f>
        <v>3.0578687999999999E-3</v>
      </c>
      <c r="N43" s="32" t="s">
        <v>42</v>
      </c>
    </row>
    <row r="44" spans="1:14" ht="15.75" thickBot="1">
      <c r="K44" s="27">
        <f>J43*K5</f>
        <v>7.2253440000000007E-4</v>
      </c>
      <c r="L44" s="32" t="s">
        <v>52</v>
      </c>
      <c r="M44" s="30"/>
      <c r="N44" s="34">
        <f>M43*N5+N4*M46</f>
        <v>2.205536256E-3</v>
      </c>
    </row>
    <row r="45" spans="1:14" ht="15.75" thickBot="1">
      <c r="L45" s="27">
        <f>K44*L5</f>
        <v>3.6126720000000004E-4</v>
      </c>
      <c r="M45" s="32" t="s">
        <v>53</v>
      </c>
      <c r="N45" s="31"/>
    </row>
    <row r="46" spans="1:14" ht="15.75" thickBot="1">
      <c r="M46" s="27">
        <f>L45*M5</f>
        <v>2.1676032000000003E-4</v>
      </c>
      <c r="N46" s="32" t="s">
        <v>54</v>
      </c>
    </row>
    <row r="47" spans="1:14" ht="15.75" thickBot="1">
      <c r="N47" s="34">
        <f>M46*N5</f>
        <v>1.5173222400000002E-4</v>
      </c>
    </row>
    <row r="48" spans="1:14" ht="15.75" thickBot="1"/>
    <row r="49" spans="1:14" ht="15.75" thickBot="1">
      <c r="A49" s="5" t="s">
        <v>121</v>
      </c>
      <c r="B49" s="12">
        <f>SUM(B32,B35)</f>
        <v>1</v>
      </c>
      <c r="C49" s="3">
        <f>SUM(C30,C33,C36)</f>
        <v>1</v>
      </c>
      <c r="D49" s="3">
        <f>SUM(D28,D31,D34,D37)</f>
        <v>1</v>
      </c>
      <c r="E49" s="3">
        <f>SUM(E26,E29,E32,E35,E38)</f>
        <v>1</v>
      </c>
      <c r="F49" s="3">
        <f>SUM(F24,F27,F30,F33,F36,F39)</f>
        <v>1</v>
      </c>
      <c r="G49" s="3">
        <f>SUM(G22,G25,G28,G31,G34,G37,G40)</f>
        <v>1</v>
      </c>
      <c r="H49" s="3">
        <f>SUM(H20,H23,H26,H29,H32,H35,H38,H41)</f>
        <v>0.99999999999999978</v>
      </c>
      <c r="I49" s="3">
        <f>SUM(I18,I21,I24,I27,I30,I33,I36,I39,I42)</f>
        <v>0.99999999999999989</v>
      </c>
      <c r="J49" s="3">
        <f>SUM(J16,J19,J22,J25,J28,J31,J34,J37,J40,J43)</f>
        <v>0.99999999999999989</v>
      </c>
      <c r="K49" s="3">
        <f>SUM(K14,K17,K20,K23,K26,K29,K32,K35,K38,K41,K44)</f>
        <v>1</v>
      </c>
      <c r="L49" s="3">
        <f>SUM(L12,L15,L18,L21,L24,L27,L30,L33,L36,L39,L42,L45)</f>
        <v>0.99999999999999989</v>
      </c>
      <c r="M49" s="3">
        <f>SUM(M10,M13,M16,M19,M22,M25,M28,M31,M34,M37,M40,M43,M46)</f>
        <v>0.99999999999999989</v>
      </c>
      <c r="N49" s="4">
        <f>SUM(N8,N11,N14,N17,N20,N23,N26,N29,N32,N35,N38,N41,N44,N47)</f>
        <v>0.99999999999999989</v>
      </c>
    </row>
  </sheetData>
  <conditionalFormatting sqref="B31">
    <cfRule type="expression" dxfId="419" priority="674">
      <formula>B32=0</formula>
    </cfRule>
    <cfRule type="expression" dxfId="418" priority="416">
      <formula>B32=1</formula>
    </cfRule>
  </conditionalFormatting>
  <conditionalFormatting sqref="B32">
    <cfRule type="expression" dxfId="417" priority="673">
      <formula>B32=0</formula>
    </cfRule>
    <cfRule type="expression" dxfId="416" priority="415">
      <formula>B32=1</formula>
    </cfRule>
  </conditionalFormatting>
  <conditionalFormatting sqref="B4">
    <cfRule type="expression" dxfId="415" priority="418">
      <formula>B4=1</formula>
    </cfRule>
  </conditionalFormatting>
  <conditionalFormatting sqref="B5">
    <cfRule type="expression" dxfId="414" priority="417">
      <formula>B5=1</formula>
    </cfRule>
  </conditionalFormatting>
  <conditionalFormatting sqref="B34">
    <cfRule type="expression" dxfId="413" priority="413">
      <formula>B35=1</formula>
    </cfRule>
    <cfRule type="expression" dxfId="412" priority="414">
      <formula>B35=0</formula>
    </cfRule>
  </conditionalFormatting>
  <conditionalFormatting sqref="B35">
    <cfRule type="expression" dxfId="411" priority="411">
      <formula>B35=1</formula>
    </cfRule>
    <cfRule type="expression" dxfId="410" priority="412">
      <formula>B35=0</formula>
    </cfRule>
  </conditionalFormatting>
  <conditionalFormatting sqref="C29">
    <cfRule type="expression" dxfId="409" priority="409">
      <formula>C30=1</formula>
    </cfRule>
    <cfRule type="expression" dxfId="408" priority="410">
      <formula>C30=0</formula>
    </cfRule>
  </conditionalFormatting>
  <conditionalFormatting sqref="C30">
    <cfRule type="expression" dxfId="407" priority="407">
      <formula>C30=1</formula>
    </cfRule>
    <cfRule type="expression" dxfId="406" priority="408">
      <formula>C30=0</formula>
    </cfRule>
  </conditionalFormatting>
  <conditionalFormatting sqref="C32">
    <cfRule type="expression" dxfId="405" priority="405">
      <formula>C33=1</formula>
    </cfRule>
    <cfRule type="expression" dxfId="404" priority="406">
      <formula>C33=0</formula>
    </cfRule>
  </conditionalFormatting>
  <conditionalFormatting sqref="C33">
    <cfRule type="expression" dxfId="403" priority="403">
      <formula>C33=1</formula>
    </cfRule>
    <cfRule type="expression" dxfId="402" priority="404">
      <formula>C33=0</formula>
    </cfRule>
  </conditionalFormatting>
  <conditionalFormatting sqref="C35">
    <cfRule type="expression" dxfId="401" priority="401">
      <formula>C36=1</formula>
    </cfRule>
    <cfRule type="expression" dxfId="400" priority="402">
      <formula>C36=0</formula>
    </cfRule>
  </conditionalFormatting>
  <conditionalFormatting sqref="C36">
    <cfRule type="expression" dxfId="399" priority="399">
      <formula>C36=1</formula>
    </cfRule>
    <cfRule type="expression" dxfId="398" priority="400">
      <formula>C36=0</formula>
    </cfRule>
  </conditionalFormatting>
  <conditionalFormatting sqref="D36">
    <cfRule type="expression" dxfId="397" priority="397">
      <formula>D37=1</formula>
    </cfRule>
    <cfRule type="expression" dxfId="396" priority="398">
      <formula>D37=0</formula>
    </cfRule>
  </conditionalFormatting>
  <conditionalFormatting sqref="D37">
    <cfRule type="expression" dxfId="395" priority="395">
      <formula>D37=1</formula>
    </cfRule>
    <cfRule type="expression" dxfId="394" priority="396">
      <formula>D37=0</formula>
    </cfRule>
  </conditionalFormatting>
  <conditionalFormatting sqref="E37">
    <cfRule type="expression" dxfId="393" priority="393">
      <formula>E38=1</formula>
    </cfRule>
    <cfRule type="expression" dxfId="392" priority="394">
      <formula>E38=0</formula>
    </cfRule>
  </conditionalFormatting>
  <conditionalFormatting sqref="E38">
    <cfRule type="expression" dxfId="391" priority="391">
      <formula>E38=1</formula>
    </cfRule>
    <cfRule type="expression" dxfId="390" priority="392">
      <formula>E38=0</formula>
    </cfRule>
  </conditionalFormatting>
  <conditionalFormatting sqref="D27">
    <cfRule type="expression" dxfId="389" priority="389">
      <formula>D28=1</formula>
    </cfRule>
    <cfRule type="expression" dxfId="388" priority="390">
      <formula>D28=0</formula>
    </cfRule>
  </conditionalFormatting>
  <conditionalFormatting sqref="D28">
    <cfRule type="expression" dxfId="387" priority="387">
      <formula>D28=1</formula>
    </cfRule>
    <cfRule type="expression" dxfId="386" priority="388">
      <formula>D28=0</formula>
    </cfRule>
  </conditionalFormatting>
  <conditionalFormatting sqref="D30">
    <cfRule type="expression" dxfId="385" priority="385">
      <formula>D31=1</formula>
    </cfRule>
    <cfRule type="expression" dxfId="384" priority="386">
      <formula>D31=0</formula>
    </cfRule>
  </conditionalFormatting>
  <conditionalFormatting sqref="D31">
    <cfRule type="expression" dxfId="383" priority="383">
      <formula>D31=1</formula>
    </cfRule>
    <cfRule type="expression" dxfId="382" priority="384">
      <formula>D31=0</formula>
    </cfRule>
  </conditionalFormatting>
  <conditionalFormatting sqref="D33">
    <cfRule type="expression" dxfId="381" priority="381">
      <formula>D34=1</formula>
    </cfRule>
    <cfRule type="expression" dxfId="380" priority="382">
      <formula>D34=0</formula>
    </cfRule>
  </conditionalFormatting>
  <conditionalFormatting sqref="D34">
    <cfRule type="expression" dxfId="379" priority="379">
      <formula>D34=1</formula>
    </cfRule>
    <cfRule type="expression" dxfId="378" priority="380">
      <formula>D34=0</formula>
    </cfRule>
  </conditionalFormatting>
  <conditionalFormatting sqref="E34">
    <cfRule type="expression" dxfId="377" priority="377">
      <formula>E35=1</formula>
    </cfRule>
    <cfRule type="expression" dxfId="376" priority="378">
      <formula>E35=0</formula>
    </cfRule>
  </conditionalFormatting>
  <conditionalFormatting sqref="E35">
    <cfRule type="expression" dxfId="375" priority="375">
      <formula>E35=1</formula>
    </cfRule>
    <cfRule type="expression" dxfId="374" priority="376">
      <formula>E35=0</formula>
    </cfRule>
  </conditionalFormatting>
  <conditionalFormatting sqref="E25">
    <cfRule type="expression" dxfId="373" priority="373">
      <formula>E26=1</formula>
    </cfRule>
    <cfRule type="expression" dxfId="372" priority="374">
      <formula>E26=0</formula>
    </cfRule>
  </conditionalFormatting>
  <conditionalFormatting sqref="E26">
    <cfRule type="expression" dxfId="371" priority="371">
      <formula>E26=1</formula>
    </cfRule>
    <cfRule type="expression" dxfId="370" priority="372">
      <formula>E26=0</formula>
    </cfRule>
  </conditionalFormatting>
  <conditionalFormatting sqref="E28">
    <cfRule type="expression" dxfId="369" priority="369">
      <formula>E29=1</formula>
    </cfRule>
    <cfRule type="expression" dxfId="368" priority="370">
      <formula>E29=0</formula>
    </cfRule>
  </conditionalFormatting>
  <conditionalFormatting sqref="E29">
    <cfRule type="expression" dxfId="367" priority="367">
      <formula>E29=1</formula>
    </cfRule>
    <cfRule type="expression" dxfId="366" priority="368">
      <formula>E29=0</formula>
    </cfRule>
  </conditionalFormatting>
  <conditionalFormatting sqref="E31">
    <cfRule type="expression" dxfId="365" priority="365">
      <formula>E32=1</formula>
    </cfRule>
    <cfRule type="expression" dxfId="364" priority="366">
      <formula>E32=0</formula>
    </cfRule>
  </conditionalFormatting>
  <conditionalFormatting sqref="E32">
    <cfRule type="expression" dxfId="363" priority="363">
      <formula>E32=1</formula>
    </cfRule>
    <cfRule type="expression" dxfId="362" priority="364">
      <formula>E32=0</formula>
    </cfRule>
  </conditionalFormatting>
  <conditionalFormatting sqref="F38">
    <cfRule type="expression" dxfId="361" priority="361">
      <formula>F39=1</formula>
    </cfRule>
    <cfRule type="expression" dxfId="360" priority="362">
      <formula>F39=0</formula>
    </cfRule>
  </conditionalFormatting>
  <conditionalFormatting sqref="F39">
    <cfRule type="expression" dxfId="359" priority="359">
      <formula>F39=1</formula>
    </cfRule>
    <cfRule type="expression" dxfId="358" priority="360">
      <formula>F39=0</formula>
    </cfRule>
  </conditionalFormatting>
  <conditionalFormatting sqref="G39">
    <cfRule type="expression" dxfId="357" priority="357">
      <formula>G40=1</formula>
    </cfRule>
    <cfRule type="expression" dxfId="356" priority="358">
      <formula>G40=0</formula>
    </cfRule>
  </conditionalFormatting>
  <conditionalFormatting sqref="G40">
    <cfRule type="expression" dxfId="355" priority="355">
      <formula>G40=1</formula>
    </cfRule>
    <cfRule type="expression" dxfId="354" priority="356">
      <formula>G40=0</formula>
    </cfRule>
  </conditionalFormatting>
  <conditionalFormatting sqref="H40">
    <cfRule type="expression" dxfId="353" priority="353">
      <formula>H41=1</formula>
    </cfRule>
    <cfRule type="expression" dxfId="352" priority="354">
      <formula>H41=0</formula>
    </cfRule>
  </conditionalFormatting>
  <conditionalFormatting sqref="H41">
    <cfRule type="expression" dxfId="351" priority="351">
      <formula>H41=1</formula>
    </cfRule>
    <cfRule type="expression" dxfId="350" priority="352">
      <formula>H41=0</formula>
    </cfRule>
  </conditionalFormatting>
  <conditionalFormatting sqref="I41">
    <cfRule type="expression" dxfId="349" priority="349">
      <formula>I42=1</formula>
    </cfRule>
    <cfRule type="expression" dxfId="348" priority="350">
      <formula>I42=0</formula>
    </cfRule>
  </conditionalFormatting>
  <conditionalFormatting sqref="I42">
    <cfRule type="expression" dxfId="347" priority="347">
      <formula>I42=1</formula>
    </cfRule>
    <cfRule type="expression" dxfId="346" priority="348">
      <formula>I42=0</formula>
    </cfRule>
  </conditionalFormatting>
  <conditionalFormatting sqref="H38">
    <cfRule type="expression" dxfId="345" priority="345">
      <formula>H38=1</formula>
    </cfRule>
    <cfRule type="expression" dxfId="344" priority="346">
      <formula>H38=0</formula>
    </cfRule>
  </conditionalFormatting>
  <conditionalFormatting sqref="I38">
    <cfRule type="expression" dxfId="343" priority="343">
      <formula>I39=1</formula>
    </cfRule>
    <cfRule type="expression" dxfId="342" priority="344">
      <formula>I39=0</formula>
    </cfRule>
  </conditionalFormatting>
  <conditionalFormatting sqref="I39">
    <cfRule type="expression" dxfId="341" priority="341">
      <formula>I39=1</formula>
    </cfRule>
    <cfRule type="expression" dxfId="340" priority="342">
      <formula>I39=0</formula>
    </cfRule>
  </conditionalFormatting>
  <conditionalFormatting sqref="H37">
    <cfRule type="expression" dxfId="339" priority="339">
      <formula>H38=1</formula>
    </cfRule>
    <cfRule type="expression" dxfId="338" priority="340">
      <formula>H38=0</formula>
    </cfRule>
  </conditionalFormatting>
  <conditionalFormatting sqref="F35">
    <cfRule type="expression" dxfId="337" priority="337">
      <formula>F36=1</formula>
    </cfRule>
    <cfRule type="expression" dxfId="336" priority="338">
      <formula>F36=0</formula>
    </cfRule>
  </conditionalFormatting>
  <conditionalFormatting sqref="F36">
    <cfRule type="expression" dxfId="335" priority="335">
      <formula>F36=1</formula>
    </cfRule>
    <cfRule type="expression" dxfId="334" priority="336">
      <formula>F36=0</formula>
    </cfRule>
  </conditionalFormatting>
  <conditionalFormatting sqref="F32">
    <cfRule type="expression" dxfId="333" priority="333">
      <formula>F33=1</formula>
    </cfRule>
    <cfRule type="expression" dxfId="332" priority="334">
      <formula>F33=0</formula>
    </cfRule>
  </conditionalFormatting>
  <conditionalFormatting sqref="F33">
    <cfRule type="expression" dxfId="331" priority="331">
      <formula>F33=1</formula>
    </cfRule>
    <cfRule type="expression" dxfId="330" priority="332">
      <formula>F33=0</formula>
    </cfRule>
  </conditionalFormatting>
  <conditionalFormatting sqref="F23">
    <cfRule type="expression" dxfId="329" priority="329">
      <formula>F24=1</formula>
    </cfRule>
    <cfRule type="expression" dxfId="328" priority="330">
      <formula>F24=0</formula>
    </cfRule>
  </conditionalFormatting>
  <conditionalFormatting sqref="F24">
    <cfRule type="expression" dxfId="327" priority="327">
      <formula>F24=1</formula>
    </cfRule>
    <cfRule type="expression" dxfId="326" priority="328">
      <formula>F24=0</formula>
    </cfRule>
  </conditionalFormatting>
  <conditionalFormatting sqref="F26">
    <cfRule type="expression" dxfId="325" priority="325">
      <formula>F27=1</formula>
    </cfRule>
    <cfRule type="expression" dxfId="324" priority="326">
      <formula>F27=0</formula>
    </cfRule>
  </conditionalFormatting>
  <conditionalFormatting sqref="F27">
    <cfRule type="expression" dxfId="323" priority="323">
      <formula>F27=1</formula>
    </cfRule>
    <cfRule type="expression" dxfId="322" priority="324">
      <formula>F27=0</formula>
    </cfRule>
  </conditionalFormatting>
  <conditionalFormatting sqref="F29">
    <cfRule type="expression" dxfId="321" priority="321">
      <formula>F30=1</formula>
    </cfRule>
    <cfRule type="expression" dxfId="320" priority="322">
      <formula>F30=0</formula>
    </cfRule>
  </conditionalFormatting>
  <conditionalFormatting sqref="F30">
    <cfRule type="expression" dxfId="319" priority="319">
      <formula>F30=1</formula>
    </cfRule>
    <cfRule type="expression" dxfId="318" priority="320">
      <formula>F30=0</formula>
    </cfRule>
  </conditionalFormatting>
  <conditionalFormatting sqref="G36">
    <cfRule type="expression" dxfId="317" priority="317">
      <formula>G37=1</formula>
    </cfRule>
    <cfRule type="expression" dxfId="316" priority="318">
      <formula>G37=0</formula>
    </cfRule>
  </conditionalFormatting>
  <conditionalFormatting sqref="G37">
    <cfRule type="expression" dxfId="315" priority="315">
      <formula>G37=1</formula>
    </cfRule>
    <cfRule type="expression" dxfId="314" priority="316">
      <formula>G37=0</formula>
    </cfRule>
  </conditionalFormatting>
  <conditionalFormatting sqref="G33">
    <cfRule type="expression" dxfId="313" priority="313">
      <formula>G34=1</formula>
    </cfRule>
    <cfRule type="expression" dxfId="312" priority="314">
      <formula>G34=0</formula>
    </cfRule>
  </conditionalFormatting>
  <conditionalFormatting sqref="G34">
    <cfRule type="expression" dxfId="311" priority="311">
      <formula>G34=1</formula>
    </cfRule>
    <cfRule type="expression" dxfId="310" priority="312">
      <formula>G34=0</formula>
    </cfRule>
  </conditionalFormatting>
  <conditionalFormatting sqref="G30">
    <cfRule type="expression" dxfId="309" priority="309">
      <formula>G31=1</formula>
    </cfRule>
    <cfRule type="expression" dxfId="308" priority="310">
      <formula>G31=0</formula>
    </cfRule>
  </conditionalFormatting>
  <conditionalFormatting sqref="G31">
    <cfRule type="expression" dxfId="307" priority="307">
      <formula>G31=1</formula>
    </cfRule>
    <cfRule type="expression" dxfId="306" priority="308">
      <formula>G31=0</formula>
    </cfRule>
  </conditionalFormatting>
  <conditionalFormatting sqref="G21">
    <cfRule type="expression" dxfId="305" priority="305">
      <formula>G22=1</formula>
    </cfRule>
    <cfRule type="expression" dxfId="304" priority="306">
      <formula>G22=0</formula>
    </cfRule>
  </conditionalFormatting>
  <conditionalFormatting sqref="G22">
    <cfRule type="expression" dxfId="303" priority="303">
      <formula>G22=1</formula>
    </cfRule>
    <cfRule type="expression" dxfId="302" priority="304">
      <formula>G22=0</formula>
    </cfRule>
  </conditionalFormatting>
  <conditionalFormatting sqref="G24">
    <cfRule type="expression" dxfId="301" priority="301">
      <formula>G25=1</formula>
    </cfRule>
    <cfRule type="expression" dxfId="300" priority="302">
      <formula>G25=0</formula>
    </cfRule>
  </conditionalFormatting>
  <conditionalFormatting sqref="G25">
    <cfRule type="expression" dxfId="299" priority="299">
      <formula>G25=1</formula>
    </cfRule>
    <cfRule type="expression" dxfId="298" priority="300">
      <formula>G25=0</formula>
    </cfRule>
  </conditionalFormatting>
  <conditionalFormatting sqref="G27">
    <cfRule type="expression" dxfId="297" priority="297">
      <formula>G28=1</formula>
    </cfRule>
    <cfRule type="expression" dxfId="296" priority="298">
      <formula>G28=0</formula>
    </cfRule>
  </conditionalFormatting>
  <conditionalFormatting sqref="G28">
    <cfRule type="expression" dxfId="295" priority="295">
      <formula>G28=1</formula>
    </cfRule>
    <cfRule type="expression" dxfId="294" priority="296">
      <formula>G28=0</formula>
    </cfRule>
  </conditionalFormatting>
  <conditionalFormatting sqref="H34">
    <cfRule type="expression" dxfId="293" priority="293">
      <formula>H35=1</formula>
    </cfRule>
    <cfRule type="expression" dxfId="292" priority="294">
      <formula>H35=0</formula>
    </cfRule>
  </conditionalFormatting>
  <conditionalFormatting sqref="H35">
    <cfRule type="expression" dxfId="291" priority="291">
      <formula>H35=1</formula>
    </cfRule>
    <cfRule type="expression" dxfId="290" priority="292">
      <formula>H35=0</formula>
    </cfRule>
  </conditionalFormatting>
  <conditionalFormatting sqref="H31">
    <cfRule type="expression" dxfId="289" priority="289">
      <formula>H32=1</formula>
    </cfRule>
    <cfRule type="expression" dxfId="288" priority="290">
      <formula>H32=0</formula>
    </cfRule>
  </conditionalFormatting>
  <conditionalFormatting sqref="H32">
    <cfRule type="expression" dxfId="287" priority="287">
      <formula>H32=1</formula>
    </cfRule>
    <cfRule type="expression" dxfId="286" priority="288">
      <formula>H32=0</formula>
    </cfRule>
  </conditionalFormatting>
  <conditionalFormatting sqref="H28">
    <cfRule type="expression" dxfId="285" priority="285">
      <formula>H29=1</formula>
    </cfRule>
    <cfRule type="expression" dxfId="284" priority="286">
      <formula>H29=0</formula>
    </cfRule>
  </conditionalFormatting>
  <conditionalFormatting sqref="H29">
    <cfRule type="expression" dxfId="283" priority="283">
      <formula>H29=1</formula>
    </cfRule>
    <cfRule type="expression" dxfId="282" priority="284">
      <formula>H29=0</formula>
    </cfRule>
  </conditionalFormatting>
  <conditionalFormatting sqref="H19">
    <cfRule type="expression" dxfId="281" priority="281">
      <formula>H20=1</formula>
    </cfRule>
    <cfRule type="expression" dxfId="280" priority="282">
      <formula>H20=0</formula>
    </cfRule>
  </conditionalFormatting>
  <conditionalFormatting sqref="H20">
    <cfRule type="expression" dxfId="279" priority="279">
      <formula>H20=1</formula>
    </cfRule>
    <cfRule type="expression" dxfId="278" priority="280">
      <formula>H20=0</formula>
    </cfRule>
  </conditionalFormatting>
  <conditionalFormatting sqref="H22">
    <cfRule type="expression" dxfId="277" priority="277">
      <formula>H23=1</formula>
    </cfRule>
    <cfRule type="expression" dxfId="276" priority="278">
      <formula>H23=0</formula>
    </cfRule>
  </conditionalFormatting>
  <conditionalFormatting sqref="H23">
    <cfRule type="expression" dxfId="275" priority="275">
      <formula>H23=1</formula>
    </cfRule>
    <cfRule type="expression" dxfId="274" priority="276">
      <formula>H23=0</formula>
    </cfRule>
  </conditionalFormatting>
  <conditionalFormatting sqref="H25">
    <cfRule type="expression" dxfId="273" priority="273">
      <formula>H26=1</formula>
    </cfRule>
    <cfRule type="expression" dxfId="272" priority="274">
      <formula>H26=0</formula>
    </cfRule>
  </conditionalFormatting>
  <conditionalFormatting sqref="H26">
    <cfRule type="expression" dxfId="271" priority="271">
      <formula>H26=1</formula>
    </cfRule>
    <cfRule type="expression" dxfId="270" priority="272">
      <formula>H26=0</formula>
    </cfRule>
  </conditionalFormatting>
  <conditionalFormatting sqref="I36">
    <cfRule type="expression" dxfId="269" priority="269">
      <formula>I36=1</formula>
    </cfRule>
    <cfRule type="expression" dxfId="268" priority="270">
      <formula>I36=0</formula>
    </cfRule>
  </conditionalFormatting>
  <conditionalFormatting sqref="I35">
    <cfRule type="expression" dxfId="267" priority="267">
      <formula>I36=1</formula>
    </cfRule>
    <cfRule type="expression" dxfId="266" priority="268">
      <formula>I36=0</formula>
    </cfRule>
  </conditionalFormatting>
  <conditionalFormatting sqref="I32">
    <cfRule type="expression" dxfId="265" priority="265">
      <formula>I33=1</formula>
    </cfRule>
    <cfRule type="expression" dxfId="264" priority="266">
      <formula>I33=0</formula>
    </cfRule>
  </conditionalFormatting>
  <conditionalFormatting sqref="I33">
    <cfRule type="expression" dxfId="263" priority="263">
      <formula>I33=1</formula>
    </cfRule>
    <cfRule type="expression" dxfId="262" priority="264">
      <formula>I33=0</formula>
    </cfRule>
  </conditionalFormatting>
  <conditionalFormatting sqref="I29">
    <cfRule type="expression" dxfId="261" priority="261">
      <formula>I30=1</formula>
    </cfRule>
    <cfRule type="expression" dxfId="260" priority="262">
      <formula>I30=0</formula>
    </cfRule>
  </conditionalFormatting>
  <conditionalFormatting sqref="I30">
    <cfRule type="expression" dxfId="259" priority="259">
      <formula>I30=1</formula>
    </cfRule>
    <cfRule type="expression" dxfId="258" priority="260">
      <formula>I30=0</formula>
    </cfRule>
  </conditionalFormatting>
  <conditionalFormatting sqref="I26">
    <cfRule type="expression" dxfId="257" priority="257">
      <formula>I27=1</formula>
    </cfRule>
    <cfRule type="expression" dxfId="256" priority="258">
      <formula>I27=0</formula>
    </cfRule>
  </conditionalFormatting>
  <conditionalFormatting sqref="I27">
    <cfRule type="expression" dxfId="255" priority="255">
      <formula>I27=1</formula>
    </cfRule>
    <cfRule type="expression" dxfId="254" priority="256">
      <formula>I27=0</formula>
    </cfRule>
  </conditionalFormatting>
  <conditionalFormatting sqref="I17">
    <cfRule type="expression" dxfId="253" priority="253">
      <formula>I18=1</formula>
    </cfRule>
    <cfRule type="expression" dxfId="252" priority="254">
      <formula>I18=0</formula>
    </cfRule>
  </conditionalFormatting>
  <conditionalFormatting sqref="I18">
    <cfRule type="expression" dxfId="251" priority="251">
      <formula>I18=1</formula>
    </cfRule>
    <cfRule type="expression" dxfId="250" priority="252">
      <formula>I18=0</formula>
    </cfRule>
  </conditionalFormatting>
  <conditionalFormatting sqref="I20">
    <cfRule type="expression" dxfId="249" priority="249">
      <formula>I21=1</formula>
    </cfRule>
    <cfRule type="expression" dxfId="248" priority="250">
      <formula>I21=0</formula>
    </cfRule>
  </conditionalFormatting>
  <conditionalFormatting sqref="I21">
    <cfRule type="expression" dxfId="247" priority="247">
      <formula>I21=1</formula>
    </cfRule>
    <cfRule type="expression" dxfId="246" priority="248">
      <formula>I21=0</formula>
    </cfRule>
  </conditionalFormatting>
  <conditionalFormatting sqref="I23">
    <cfRule type="expression" dxfId="245" priority="245">
      <formula>I24=1</formula>
    </cfRule>
    <cfRule type="expression" dxfId="244" priority="246">
      <formula>I24=0</formula>
    </cfRule>
  </conditionalFormatting>
  <conditionalFormatting sqref="I24">
    <cfRule type="expression" dxfId="243" priority="243">
      <formula>I24=1</formula>
    </cfRule>
    <cfRule type="expression" dxfId="242" priority="244">
      <formula>I24=0</formula>
    </cfRule>
  </conditionalFormatting>
  <conditionalFormatting sqref="J42">
    <cfRule type="expression" dxfId="241" priority="241">
      <formula>J43=1</formula>
    </cfRule>
    <cfRule type="expression" dxfId="240" priority="242">
      <formula>J43=0</formula>
    </cfRule>
  </conditionalFormatting>
  <conditionalFormatting sqref="J43">
    <cfRule type="expression" dxfId="239" priority="239">
      <formula>J43=1</formula>
    </cfRule>
    <cfRule type="expression" dxfId="238" priority="240">
      <formula>J43=0</formula>
    </cfRule>
  </conditionalFormatting>
  <conditionalFormatting sqref="K43">
    <cfRule type="expression" dxfId="237" priority="237">
      <formula>K44=1</formula>
    </cfRule>
    <cfRule type="expression" dxfId="236" priority="238">
      <formula>K44=0</formula>
    </cfRule>
  </conditionalFormatting>
  <conditionalFormatting sqref="K44">
    <cfRule type="expression" dxfId="235" priority="235">
      <formula>K44=1</formula>
    </cfRule>
    <cfRule type="expression" dxfId="234" priority="236">
      <formula>K44=0</formula>
    </cfRule>
  </conditionalFormatting>
  <conditionalFormatting sqref="L44">
    <cfRule type="expression" dxfId="233" priority="233">
      <formula>L45=1</formula>
    </cfRule>
    <cfRule type="expression" dxfId="232" priority="234">
      <formula>L45=0</formula>
    </cfRule>
  </conditionalFormatting>
  <conditionalFormatting sqref="L45">
    <cfRule type="expression" dxfId="231" priority="231">
      <formula>L45=1</formula>
    </cfRule>
    <cfRule type="expression" dxfId="230" priority="232">
      <formula>L45=0</formula>
    </cfRule>
  </conditionalFormatting>
  <conditionalFormatting sqref="M45">
    <cfRule type="expression" dxfId="229" priority="229">
      <formula>M46=1</formula>
    </cfRule>
    <cfRule type="expression" dxfId="228" priority="230">
      <formula>M46=0</formula>
    </cfRule>
  </conditionalFormatting>
  <conditionalFormatting sqref="M46">
    <cfRule type="expression" dxfId="227" priority="227">
      <formula>M46=1</formula>
    </cfRule>
    <cfRule type="expression" dxfId="226" priority="228">
      <formula>M46=0</formula>
    </cfRule>
  </conditionalFormatting>
  <conditionalFormatting sqref="N46">
    <cfRule type="expression" dxfId="225" priority="225">
      <formula>N47=1</formula>
    </cfRule>
    <cfRule type="expression" dxfId="224" priority="226">
      <formula>N47=0</formula>
    </cfRule>
  </conditionalFormatting>
  <conditionalFormatting sqref="N47">
    <cfRule type="expression" dxfId="223" priority="223">
      <formula>N47=1</formula>
    </cfRule>
    <cfRule type="expression" dxfId="222" priority="224">
      <formula>N47=0</formula>
    </cfRule>
  </conditionalFormatting>
  <conditionalFormatting sqref="J39">
    <cfRule type="expression" dxfId="221" priority="221">
      <formula>J40=1</formula>
    </cfRule>
    <cfRule type="expression" dxfId="220" priority="222">
      <formula>J40=0</formula>
    </cfRule>
  </conditionalFormatting>
  <conditionalFormatting sqref="J40">
    <cfRule type="expression" dxfId="219" priority="219">
      <formula>J40=1</formula>
    </cfRule>
    <cfRule type="expression" dxfId="218" priority="220">
      <formula>J40=0</formula>
    </cfRule>
  </conditionalFormatting>
  <conditionalFormatting sqref="J36">
    <cfRule type="expression" dxfId="217" priority="217">
      <formula>J37=1</formula>
    </cfRule>
    <cfRule type="expression" dxfId="216" priority="218">
      <formula>J37=0</formula>
    </cfRule>
  </conditionalFormatting>
  <conditionalFormatting sqref="J37">
    <cfRule type="expression" dxfId="215" priority="215">
      <formula>J37=1</formula>
    </cfRule>
    <cfRule type="expression" dxfId="214" priority="216">
      <formula>J37=0</formula>
    </cfRule>
  </conditionalFormatting>
  <conditionalFormatting sqref="J34">
    <cfRule type="expression" dxfId="213" priority="213">
      <formula>J34=1</formula>
    </cfRule>
    <cfRule type="expression" dxfId="212" priority="214">
      <formula>J34=0</formula>
    </cfRule>
  </conditionalFormatting>
  <conditionalFormatting sqref="J33">
    <cfRule type="expression" dxfId="211" priority="211">
      <formula>J34=1</formula>
    </cfRule>
    <cfRule type="expression" dxfId="210" priority="212">
      <formula>J34=0</formula>
    </cfRule>
  </conditionalFormatting>
  <conditionalFormatting sqref="J30">
    <cfRule type="expression" dxfId="209" priority="209">
      <formula>J31=1</formula>
    </cfRule>
    <cfRule type="expression" dxfId="208" priority="210">
      <formula>J31=0</formula>
    </cfRule>
  </conditionalFormatting>
  <conditionalFormatting sqref="J31">
    <cfRule type="expression" dxfId="207" priority="207">
      <formula>J31=1</formula>
    </cfRule>
    <cfRule type="expression" dxfId="206" priority="208">
      <formula>J31=0</formula>
    </cfRule>
  </conditionalFormatting>
  <conditionalFormatting sqref="J27">
    <cfRule type="expression" dxfId="205" priority="205">
      <formula>J28=1</formula>
    </cfRule>
    <cfRule type="expression" dxfId="204" priority="206">
      <formula>J28=0</formula>
    </cfRule>
  </conditionalFormatting>
  <conditionalFormatting sqref="J28">
    <cfRule type="expression" dxfId="203" priority="203">
      <formula>J28=1</formula>
    </cfRule>
    <cfRule type="expression" dxfId="202" priority="204">
      <formula>J28=0</formula>
    </cfRule>
  </conditionalFormatting>
  <conditionalFormatting sqref="J24">
    <cfRule type="expression" dxfId="201" priority="201">
      <formula>J25=1</formula>
    </cfRule>
    <cfRule type="expression" dxfId="200" priority="202">
      <formula>J25=0</formula>
    </cfRule>
  </conditionalFormatting>
  <conditionalFormatting sqref="J25">
    <cfRule type="expression" dxfId="199" priority="199">
      <formula>J25=1</formula>
    </cfRule>
    <cfRule type="expression" dxfId="198" priority="200">
      <formula>J25=0</formula>
    </cfRule>
  </conditionalFormatting>
  <conditionalFormatting sqref="J15">
    <cfRule type="expression" dxfId="197" priority="197">
      <formula>J16=1</formula>
    </cfRule>
    <cfRule type="expression" dxfId="196" priority="198">
      <formula>J16=0</formula>
    </cfRule>
  </conditionalFormatting>
  <conditionalFormatting sqref="J16">
    <cfRule type="expression" dxfId="195" priority="195">
      <formula>J16=1</formula>
    </cfRule>
    <cfRule type="expression" dxfId="194" priority="196">
      <formula>J16=0</formula>
    </cfRule>
  </conditionalFormatting>
  <conditionalFormatting sqref="J18">
    <cfRule type="expression" dxfId="193" priority="193">
      <formula>J19=1</formula>
    </cfRule>
    <cfRule type="expression" dxfId="192" priority="194">
      <formula>J19=0</formula>
    </cfRule>
  </conditionalFormatting>
  <conditionalFormatting sqref="J19">
    <cfRule type="expression" dxfId="191" priority="191">
      <formula>J19=1</formula>
    </cfRule>
    <cfRule type="expression" dxfId="190" priority="192">
      <formula>J19=0</formula>
    </cfRule>
  </conditionalFormatting>
  <conditionalFormatting sqref="J21">
    <cfRule type="expression" dxfId="189" priority="189">
      <formula>J22=1</formula>
    </cfRule>
    <cfRule type="expression" dxfId="188" priority="190">
      <formula>J22=0</formula>
    </cfRule>
  </conditionalFormatting>
  <conditionalFormatting sqref="J22">
    <cfRule type="expression" dxfId="187" priority="187">
      <formula>J22=1</formula>
    </cfRule>
    <cfRule type="expression" dxfId="186" priority="188">
      <formula>J22=0</formula>
    </cfRule>
  </conditionalFormatting>
  <conditionalFormatting sqref="K40">
    <cfRule type="expression" dxfId="185" priority="185">
      <formula>K41=1</formula>
    </cfRule>
    <cfRule type="expression" dxfId="184" priority="186">
      <formula>K41=0</formula>
    </cfRule>
  </conditionalFormatting>
  <conditionalFormatting sqref="K41">
    <cfRule type="expression" dxfId="183" priority="183">
      <formula>K41=1</formula>
    </cfRule>
    <cfRule type="expression" dxfId="182" priority="184">
      <formula>K41=0</formula>
    </cfRule>
  </conditionalFormatting>
  <conditionalFormatting sqref="K37">
    <cfRule type="expression" dxfId="181" priority="181">
      <formula>K38=1</formula>
    </cfRule>
    <cfRule type="expression" dxfId="180" priority="182">
      <formula>K38=0</formula>
    </cfRule>
  </conditionalFormatting>
  <conditionalFormatting sqref="K38">
    <cfRule type="expression" dxfId="179" priority="179">
      <formula>K38=1</formula>
    </cfRule>
    <cfRule type="expression" dxfId="178" priority="180">
      <formula>K38=0</formula>
    </cfRule>
  </conditionalFormatting>
  <conditionalFormatting sqref="K34">
    <cfRule type="expression" dxfId="177" priority="177">
      <formula>K35=1</formula>
    </cfRule>
    <cfRule type="expression" dxfId="176" priority="178">
      <formula>K35=0</formula>
    </cfRule>
  </conditionalFormatting>
  <conditionalFormatting sqref="K35">
    <cfRule type="expression" dxfId="175" priority="175">
      <formula>K35=1</formula>
    </cfRule>
    <cfRule type="expression" dxfId="174" priority="176">
      <formula>K35=0</formula>
    </cfRule>
  </conditionalFormatting>
  <conditionalFormatting sqref="K32">
    <cfRule type="expression" dxfId="173" priority="173">
      <formula>K32=1</formula>
    </cfRule>
    <cfRule type="expression" dxfId="172" priority="174">
      <formula>K32=0</formula>
    </cfRule>
  </conditionalFormatting>
  <conditionalFormatting sqref="K31">
    <cfRule type="expression" dxfId="171" priority="171">
      <formula>K32=1</formula>
    </cfRule>
    <cfRule type="expression" dxfId="170" priority="172">
      <formula>K32=0</formula>
    </cfRule>
  </conditionalFormatting>
  <conditionalFormatting sqref="K28">
    <cfRule type="expression" dxfId="169" priority="169">
      <formula>K29=1</formula>
    </cfRule>
    <cfRule type="expression" dxfId="168" priority="170">
      <formula>K29=0</formula>
    </cfRule>
  </conditionalFormatting>
  <conditionalFormatting sqref="K29">
    <cfRule type="expression" dxfId="167" priority="167">
      <formula>K29=1</formula>
    </cfRule>
    <cfRule type="expression" dxfId="166" priority="168">
      <formula>K29=0</formula>
    </cfRule>
  </conditionalFormatting>
  <conditionalFormatting sqref="K25">
    <cfRule type="expression" dxfId="165" priority="165">
      <formula>K26=1</formula>
    </cfRule>
    <cfRule type="expression" dxfId="164" priority="166">
      <formula>K26=0</formula>
    </cfRule>
  </conditionalFormatting>
  <conditionalFormatting sqref="K26">
    <cfRule type="expression" dxfId="163" priority="163">
      <formula>K26=1</formula>
    </cfRule>
    <cfRule type="expression" dxfId="162" priority="164">
      <formula>K26=0</formula>
    </cfRule>
  </conditionalFormatting>
  <conditionalFormatting sqref="K22">
    <cfRule type="expression" dxfId="161" priority="161">
      <formula>K23=1</formula>
    </cfRule>
    <cfRule type="expression" dxfId="160" priority="162">
      <formula>K23=0</formula>
    </cfRule>
  </conditionalFormatting>
  <conditionalFormatting sqref="K23">
    <cfRule type="expression" dxfId="159" priority="159">
      <formula>K23=1</formula>
    </cfRule>
    <cfRule type="expression" dxfId="158" priority="160">
      <formula>K23=0</formula>
    </cfRule>
  </conditionalFormatting>
  <conditionalFormatting sqref="K13">
    <cfRule type="expression" dxfId="157" priority="157">
      <formula>K14=1</formula>
    </cfRule>
    <cfRule type="expression" dxfId="156" priority="158">
      <formula>K14=0</formula>
    </cfRule>
  </conditionalFormatting>
  <conditionalFormatting sqref="K14">
    <cfRule type="expression" dxfId="155" priority="155">
      <formula>K14=1</formula>
    </cfRule>
    <cfRule type="expression" dxfId="154" priority="156">
      <formula>K14=0</formula>
    </cfRule>
  </conditionalFormatting>
  <conditionalFormatting sqref="K16">
    <cfRule type="expression" dxfId="153" priority="153">
      <formula>K17=1</formula>
    </cfRule>
    <cfRule type="expression" dxfId="152" priority="154">
      <formula>K17=0</formula>
    </cfRule>
  </conditionalFormatting>
  <conditionalFormatting sqref="K17">
    <cfRule type="expression" dxfId="151" priority="151">
      <formula>K17=1</formula>
    </cfRule>
    <cfRule type="expression" dxfId="150" priority="152">
      <formula>K17=0</formula>
    </cfRule>
  </conditionalFormatting>
  <conditionalFormatting sqref="K19">
    <cfRule type="expression" dxfId="149" priority="149">
      <formula>K20=1</formula>
    </cfRule>
    <cfRule type="expression" dxfId="148" priority="150">
      <formula>K20=0</formula>
    </cfRule>
  </conditionalFormatting>
  <conditionalFormatting sqref="K20">
    <cfRule type="expression" dxfId="147" priority="147">
      <formula>K20=1</formula>
    </cfRule>
    <cfRule type="expression" dxfId="146" priority="148">
      <formula>K20=0</formula>
    </cfRule>
  </conditionalFormatting>
  <conditionalFormatting sqref="L41">
    <cfRule type="expression" dxfId="145" priority="145">
      <formula>L42=1</formula>
    </cfRule>
    <cfRule type="expression" dxfId="144" priority="146">
      <formula>L42=0</formula>
    </cfRule>
  </conditionalFormatting>
  <conditionalFormatting sqref="L42">
    <cfRule type="expression" dxfId="143" priority="143">
      <formula>L42=1</formula>
    </cfRule>
    <cfRule type="expression" dxfId="142" priority="144">
      <formula>L42=0</formula>
    </cfRule>
  </conditionalFormatting>
  <conditionalFormatting sqref="L38">
    <cfRule type="expression" dxfId="141" priority="141">
      <formula>L39=1</formula>
    </cfRule>
    <cfRule type="expression" dxfId="140" priority="142">
      <formula>L39=0</formula>
    </cfRule>
  </conditionalFormatting>
  <conditionalFormatting sqref="L39">
    <cfRule type="expression" dxfId="139" priority="139">
      <formula>L39=1</formula>
    </cfRule>
    <cfRule type="expression" dxfId="138" priority="140">
      <formula>L39=0</formula>
    </cfRule>
  </conditionalFormatting>
  <conditionalFormatting sqref="L35">
    <cfRule type="expression" dxfId="137" priority="137">
      <formula>L36=1</formula>
    </cfRule>
    <cfRule type="expression" dxfId="136" priority="138">
      <formula>L36=0</formula>
    </cfRule>
  </conditionalFormatting>
  <conditionalFormatting sqref="L36">
    <cfRule type="expression" dxfId="135" priority="135">
      <formula>L36=1</formula>
    </cfRule>
    <cfRule type="expression" dxfId="134" priority="136">
      <formula>L36=0</formula>
    </cfRule>
  </conditionalFormatting>
  <conditionalFormatting sqref="L32">
    <cfRule type="expression" dxfId="133" priority="133">
      <formula>L33=1</formula>
    </cfRule>
    <cfRule type="expression" dxfId="132" priority="134">
      <formula>L33=0</formula>
    </cfRule>
  </conditionalFormatting>
  <conditionalFormatting sqref="L33">
    <cfRule type="expression" dxfId="131" priority="131">
      <formula>L33=1</formula>
    </cfRule>
    <cfRule type="expression" dxfId="130" priority="132">
      <formula>L33=0</formula>
    </cfRule>
  </conditionalFormatting>
  <conditionalFormatting sqref="L30">
    <cfRule type="expression" dxfId="129" priority="129">
      <formula>L30=1</formula>
    </cfRule>
    <cfRule type="expression" dxfId="128" priority="130">
      <formula>L30=0</formula>
    </cfRule>
  </conditionalFormatting>
  <conditionalFormatting sqref="L29">
    <cfRule type="expression" dxfId="127" priority="127">
      <formula>L30=1</formula>
    </cfRule>
    <cfRule type="expression" dxfId="126" priority="128">
      <formula>L30=0</formula>
    </cfRule>
  </conditionalFormatting>
  <conditionalFormatting sqref="L26">
    <cfRule type="expression" dxfId="125" priority="125">
      <formula>L27=1</formula>
    </cfRule>
    <cfRule type="expression" dxfId="124" priority="126">
      <formula>L27=0</formula>
    </cfRule>
  </conditionalFormatting>
  <conditionalFormatting sqref="L27">
    <cfRule type="expression" dxfId="123" priority="123">
      <formula>L27=1</formula>
    </cfRule>
    <cfRule type="expression" dxfId="122" priority="124">
      <formula>L27=0</formula>
    </cfRule>
  </conditionalFormatting>
  <conditionalFormatting sqref="L23">
    <cfRule type="expression" dxfId="121" priority="121">
      <formula>L24=1</formula>
    </cfRule>
    <cfRule type="expression" dxfId="120" priority="122">
      <formula>L24=0</formula>
    </cfRule>
  </conditionalFormatting>
  <conditionalFormatting sqref="L24">
    <cfRule type="expression" dxfId="119" priority="119">
      <formula>L24=1</formula>
    </cfRule>
    <cfRule type="expression" dxfId="118" priority="120">
      <formula>L24=0</formula>
    </cfRule>
  </conditionalFormatting>
  <conditionalFormatting sqref="L20">
    <cfRule type="expression" dxfId="117" priority="117">
      <formula>L21=1</formula>
    </cfRule>
    <cfRule type="expression" dxfId="116" priority="118">
      <formula>L21=0</formula>
    </cfRule>
  </conditionalFormatting>
  <conditionalFormatting sqref="L21">
    <cfRule type="expression" dxfId="115" priority="115">
      <formula>L21=1</formula>
    </cfRule>
    <cfRule type="expression" dxfId="114" priority="116">
      <formula>L21=0</formula>
    </cfRule>
  </conditionalFormatting>
  <conditionalFormatting sqref="L11">
    <cfRule type="expression" dxfId="113" priority="113">
      <formula>L12=1</formula>
    </cfRule>
    <cfRule type="expression" dxfId="112" priority="114">
      <formula>L12=0</formula>
    </cfRule>
  </conditionalFormatting>
  <conditionalFormatting sqref="L12">
    <cfRule type="expression" dxfId="111" priority="111">
      <formula>L12=1</formula>
    </cfRule>
    <cfRule type="expression" dxfId="110" priority="112">
      <formula>L12=0</formula>
    </cfRule>
  </conditionalFormatting>
  <conditionalFormatting sqref="L14">
    <cfRule type="expression" dxfId="109" priority="109">
      <formula>L15=1</formula>
    </cfRule>
    <cfRule type="expression" dxfId="108" priority="110">
      <formula>L15=0</formula>
    </cfRule>
  </conditionalFormatting>
  <conditionalFormatting sqref="L15">
    <cfRule type="expression" dxfId="107" priority="107">
      <formula>L15=1</formula>
    </cfRule>
    <cfRule type="expression" dxfId="106" priority="108">
      <formula>L15=0</formula>
    </cfRule>
  </conditionalFormatting>
  <conditionalFormatting sqref="L17">
    <cfRule type="expression" dxfId="105" priority="105">
      <formula>L18=1</formula>
    </cfRule>
    <cfRule type="expression" dxfId="104" priority="106">
      <formula>L18=0</formula>
    </cfRule>
  </conditionalFormatting>
  <conditionalFormatting sqref="L18">
    <cfRule type="expression" dxfId="103" priority="103">
      <formula>L18=1</formula>
    </cfRule>
    <cfRule type="expression" dxfId="102" priority="104">
      <formula>L18=0</formula>
    </cfRule>
  </conditionalFormatting>
  <conditionalFormatting sqref="M42">
    <cfRule type="expression" dxfId="101" priority="101">
      <formula>M43=1</formula>
    </cfRule>
    <cfRule type="expression" dxfId="100" priority="102">
      <formula>M43=0</formula>
    </cfRule>
  </conditionalFormatting>
  <conditionalFormatting sqref="M43">
    <cfRule type="expression" dxfId="99" priority="99">
      <formula>M43=1</formula>
    </cfRule>
    <cfRule type="expression" dxfId="98" priority="100">
      <formula>M43=0</formula>
    </cfRule>
  </conditionalFormatting>
  <conditionalFormatting sqref="M39">
    <cfRule type="expression" dxfId="97" priority="97">
      <formula>M40=1</formula>
    </cfRule>
    <cfRule type="expression" dxfId="96" priority="98">
      <formula>M40=0</formula>
    </cfRule>
  </conditionalFormatting>
  <conditionalFormatting sqref="M40">
    <cfRule type="expression" dxfId="95" priority="95">
      <formula>M40=1</formula>
    </cfRule>
    <cfRule type="expression" dxfId="94" priority="96">
      <formula>M40=0</formula>
    </cfRule>
  </conditionalFormatting>
  <conditionalFormatting sqref="M36">
    <cfRule type="expression" dxfId="93" priority="93">
      <formula>M37=1</formula>
    </cfRule>
    <cfRule type="expression" dxfId="92" priority="94">
      <formula>M37=0</formula>
    </cfRule>
  </conditionalFormatting>
  <conditionalFormatting sqref="M37">
    <cfRule type="expression" dxfId="91" priority="91">
      <formula>M37=1</formula>
    </cfRule>
    <cfRule type="expression" dxfId="90" priority="92">
      <formula>M37=0</formula>
    </cfRule>
  </conditionalFormatting>
  <conditionalFormatting sqref="M33">
    <cfRule type="expression" dxfId="89" priority="89">
      <formula>M34=1</formula>
    </cfRule>
    <cfRule type="expression" dxfId="88" priority="90">
      <formula>M34=0</formula>
    </cfRule>
  </conditionalFormatting>
  <conditionalFormatting sqref="M34">
    <cfRule type="expression" dxfId="87" priority="87">
      <formula>M34=1</formula>
    </cfRule>
    <cfRule type="expression" dxfId="86" priority="88">
      <formula>M34=0</formula>
    </cfRule>
  </conditionalFormatting>
  <conditionalFormatting sqref="M30">
    <cfRule type="expression" dxfId="85" priority="85">
      <formula>M31=1</formula>
    </cfRule>
    <cfRule type="expression" dxfId="84" priority="86">
      <formula>M31=0</formula>
    </cfRule>
  </conditionalFormatting>
  <conditionalFormatting sqref="M31">
    <cfRule type="expression" dxfId="83" priority="83">
      <formula>M31=1</formula>
    </cfRule>
    <cfRule type="expression" dxfId="82" priority="84">
      <formula>M31=0</formula>
    </cfRule>
  </conditionalFormatting>
  <conditionalFormatting sqref="M28">
    <cfRule type="expression" dxfId="81" priority="81">
      <formula>M28=1</formula>
    </cfRule>
    <cfRule type="expression" dxfId="80" priority="82">
      <formula>M28=0</formula>
    </cfRule>
  </conditionalFormatting>
  <conditionalFormatting sqref="M27">
    <cfRule type="expression" dxfId="79" priority="79">
      <formula>M28=1</formula>
    </cfRule>
    <cfRule type="expression" dxfId="78" priority="80">
      <formula>M28=0</formula>
    </cfRule>
  </conditionalFormatting>
  <conditionalFormatting sqref="M24">
    <cfRule type="expression" dxfId="77" priority="77">
      <formula>M25=1</formula>
    </cfRule>
    <cfRule type="expression" dxfId="76" priority="78">
      <formula>M25=0</formula>
    </cfRule>
  </conditionalFormatting>
  <conditionalFormatting sqref="M25">
    <cfRule type="expression" dxfId="75" priority="75">
      <formula>M25=1</formula>
    </cfRule>
    <cfRule type="expression" dxfId="74" priority="76">
      <formula>M25=0</formula>
    </cfRule>
  </conditionalFormatting>
  <conditionalFormatting sqref="M21">
    <cfRule type="expression" dxfId="73" priority="73">
      <formula>M22=1</formula>
    </cfRule>
    <cfRule type="expression" dxfId="72" priority="74">
      <formula>M22=0</formula>
    </cfRule>
  </conditionalFormatting>
  <conditionalFormatting sqref="M22">
    <cfRule type="expression" dxfId="71" priority="71">
      <formula>M22=1</formula>
    </cfRule>
    <cfRule type="expression" dxfId="70" priority="72">
      <formula>M22=0</formula>
    </cfRule>
  </conditionalFormatting>
  <conditionalFormatting sqref="M18">
    <cfRule type="expression" dxfId="69" priority="69">
      <formula>M19=1</formula>
    </cfRule>
    <cfRule type="expression" dxfId="68" priority="70">
      <formula>M19=0</formula>
    </cfRule>
  </conditionalFormatting>
  <conditionalFormatting sqref="M19">
    <cfRule type="expression" dxfId="67" priority="67">
      <formula>M19=1</formula>
    </cfRule>
    <cfRule type="expression" dxfId="66" priority="68">
      <formula>M19=0</formula>
    </cfRule>
  </conditionalFormatting>
  <conditionalFormatting sqref="M9">
    <cfRule type="expression" dxfId="65" priority="65">
      <formula>M10=1</formula>
    </cfRule>
    <cfRule type="expression" dxfId="64" priority="66">
      <formula>M10=0</formula>
    </cfRule>
  </conditionalFormatting>
  <conditionalFormatting sqref="M10">
    <cfRule type="expression" dxfId="63" priority="63">
      <formula>M10=1</formula>
    </cfRule>
    <cfRule type="expression" dxfId="62" priority="64">
      <formula>M10=0</formula>
    </cfRule>
  </conditionalFormatting>
  <conditionalFormatting sqref="M12">
    <cfRule type="expression" dxfId="61" priority="61">
      <formula>M13=1</formula>
    </cfRule>
    <cfRule type="expression" dxfId="60" priority="62">
      <formula>M13=0</formula>
    </cfRule>
  </conditionalFormatting>
  <conditionalFormatting sqref="M13">
    <cfRule type="expression" dxfId="59" priority="59">
      <formula>M13=1</formula>
    </cfRule>
    <cfRule type="expression" dxfId="58" priority="60">
      <formula>M13=0</formula>
    </cfRule>
  </conditionalFormatting>
  <conditionalFormatting sqref="M15">
    <cfRule type="expression" dxfId="57" priority="57">
      <formula>M16=1</formula>
    </cfRule>
    <cfRule type="expression" dxfId="56" priority="58">
      <formula>M16=0</formula>
    </cfRule>
  </conditionalFormatting>
  <conditionalFormatting sqref="M16">
    <cfRule type="expression" dxfId="55" priority="55">
      <formula>M16=1</formula>
    </cfRule>
    <cfRule type="expression" dxfId="54" priority="56">
      <formula>M16=0</formula>
    </cfRule>
  </conditionalFormatting>
  <conditionalFormatting sqref="N43">
    <cfRule type="expression" dxfId="53" priority="53">
      <formula>N44=1</formula>
    </cfRule>
    <cfRule type="expression" dxfId="52" priority="54">
      <formula>N44=0</formula>
    </cfRule>
  </conditionalFormatting>
  <conditionalFormatting sqref="N44">
    <cfRule type="expression" dxfId="51" priority="51">
      <formula>N44=1</formula>
    </cfRule>
    <cfRule type="expression" dxfId="50" priority="52">
      <formula>N44=0</formula>
    </cfRule>
  </conditionalFormatting>
  <conditionalFormatting sqref="N40">
    <cfRule type="expression" dxfId="49" priority="49">
      <formula>N41=1</formula>
    </cfRule>
    <cfRule type="expression" dxfId="48" priority="50">
      <formula>N41=0</formula>
    </cfRule>
  </conditionalFormatting>
  <conditionalFormatting sqref="N41">
    <cfRule type="expression" dxfId="47" priority="47">
      <formula>N41=1</formula>
    </cfRule>
    <cfRule type="expression" dxfId="46" priority="48">
      <formula>N41=0</formula>
    </cfRule>
  </conditionalFormatting>
  <conditionalFormatting sqref="N37">
    <cfRule type="expression" dxfId="45" priority="45">
      <formula>N38=1</formula>
    </cfRule>
    <cfRule type="expression" dxfId="44" priority="46">
      <formula>N38=0</formula>
    </cfRule>
  </conditionalFormatting>
  <conditionalFormatting sqref="N38">
    <cfRule type="expression" dxfId="43" priority="43">
      <formula>N38=1</formula>
    </cfRule>
    <cfRule type="expression" dxfId="42" priority="44">
      <formula>N38=0</formula>
    </cfRule>
  </conditionalFormatting>
  <conditionalFormatting sqref="N34">
    <cfRule type="expression" dxfId="41" priority="41">
      <formula>N35=1</formula>
    </cfRule>
    <cfRule type="expression" dxfId="40" priority="42">
      <formula>N35=0</formula>
    </cfRule>
  </conditionalFormatting>
  <conditionalFormatting sqref="N35">
    <cfRule type="expression" dxfId="39" priority="39">
      <formula>N35=1</formula>
    </cfRule>
    <cfRule type="expression" dxfId="38" priority="40">
      <formula>N35=0</formula>
    </cfRule>
  </conditionalFormatting>
  <conditionalFormatting sqref="N31">
    <cfRule type="expression" dxfId="37" priority="37">
      <formula>N32=1</formula>
    </cfRule>
    <cfRule type="expression" dxfId="36" priority="38">
      <formula>N32=0</formula>
    </cfRule>
  </conditionalFormatting>
  <conditionalFormatting sqref="N32">
    <cfRule type="expression" dxfId="35" priority="35">
      <formula>N32=1</formula>
    </cfRule>
    <cfRule type="expression" dxfId="34" priority="36">
      <formula>N32=0</formula>
    </cfRule>
  </conditionalFormatting>
  <conditionalFormatting sqref="N28">
    <cfRule type="expression" dxfId="33" priority="33">
      <formula>N29=1</formula>
    </cfRule>
    <cfRule type="expression" dxfId="32" priority="34">
      <formula>N29=0</formula>
    </cfRule>
  </conditionalFormatting>
  <conditionalFormatting sqref="N29">
    <cfRule type="expression" dxfId="31" priority="31">
      <formula>N29=1</formula>
    </cfRule>
    <cfRule type="expression" dxfId="30" priority="32">
      <formula>N29=0</formula>
    </cfRule>
  </conditionalFormatting>
  <conditionalFormatting sqref="N26">
    <cfRule type="expression" dxfId="29" priority="29">
      <formula>N26=1</formula>
    </cfRule>
    <cfRule type="expression" dxfId="28" priority="30">
      <formula>N26=0</formula>
    </cfRule>
  </conditionalFormatting>
  <conditionalFormatting sqref="N25">
    <cfRule type="expression" dxfId="27" priority="27">
      <formula>N26=1</formula>
    </cfRule>
    <cfRule type="expression" dxfId="26" priority="28">
      <formula>N26=0</formula>
    </cfRule>
  </conditionalFormatting>
  <conditionalFormatting sqref="N22">
    <cfRule type="expression" dxfId="25" priority="25">
      <formula>N23=1</formula>
    </cfRule>
    <cfRule type="expression" dxfId="24" priority="26">
      <formula>N23=0</formula>
    </cfRule>
  </conditionalFormatting>
  <conditionalFormatting sqref="N23">
    <cfRule type="expression" dxfId="23" priority="23">
      <formula>N23=1</formula>
    </cfRule>
    <cfRule type="expression" dxfId="22" priority="24">
      <formula>N23=0</formula>
    </cfRule>
  </conditionalFormatting>
  <conditionalFormatting sqref="N19">
    <cfRule type="expression" dxfId="21" priority="21">
      <formula>N20=1</formula>
    </cfRule>
    <cfRule type="expression" dxfId="20" priority="22">
      <formula>N20=0</formula>
    </cfRule>
  </conditionalFormatting>
  <conditionalFormatting sqref="N20">
    <cfRule type="expression" dxfId="19" priority="19">
      <formula>N20=1</formula>
    </cfRule>
    <cfRule type="expression" dxfId="18" priority="20">
      <formula>N20=0</formula>
    </cfRule>
  </conditionalFormatting>
  <conditionalFormatting sqref="N16">
    <cfRule type="expression" dxfId="17" priority="17">
      <formula>N17=1</formula>
    </cfRule>
    <cfRule type="expression" dxfId="16" priority="18">
      <formula>N17=0</formula>
    </cfRule>
  </conditionalFormatting>
  <conditionalFormatting sqref="N17">
    <cfRule type="expression" dxfId="15" priority="15">
      <formula>N17=1</formula>
    </cfRule>
    <cfRule type="expression" dxfId="14" priority="16">
      <formula>N17=0</formula>
    </cfRule>
  </conditionalFormatting>
  <conditionalFormatting sqref="N7">
    <cfRule type="expression" dxfId="13" priority="13">
      <formula>N8=1</formula>
    </cfRule>
    <cfRule type="expression" dxfId="12" priority="14">
      <formula>N8=0</formula>
    </cfRule>
  </conditionalFormatting>
  <conditionalFormatting sqref="N8">
    <cfRule type="expression" dxfId="11" priority="11">
      <formula>N8=1</formula>
    </cfRule>
    <cfRule type="expression" dxfId="10" priority="12">
      <formula>N8=0</formula>
    </cfRule>
  </conditionalFormatting>
  <conditionalFormatting sqref="N10">
    <cfRule type="expression" dxfId="9" priority="9">
      <formula>N11=1</formula>
    </cfRule>
    <cfRule type="expression" dxfId="8" priority="10">
      <formula>N11=0</formula>
    </cfRule>
  </conditionalFormatting>
  <conditionalFormatting sqref="N11">
    <cfRule type="expression" dxfId="7" priority="7">
      <formula>N11=1</formula>
    </cfRule>
    <cfRule type="expression" dxfId="6" priority="8">
      <formula>N11=0</formula>
    </cfRule>
  </conditionalFormatting>
  <conditionalFormatting sqref="N13">
    <cfRule type="expression" dxfId="5" priority="5">
      <formula>N14=1</formula>
    </cfRule>
    <cfRule type="expression" dxfId="4" priority="6">
      <formula>N14=0</formula>
    </cfRule>
  </conditionalFormatting>
  <conditionalFormatting sqref="N14">
    <cfRule type="expression" dxfId="3" priority="3">
      <formula>N14=1</formula>
    </cfRule>
    <cfRule type="expression" dxfId="2" priority="4">
      <formula>N14=0</formula>
    </cfRule>
  </conditionalFormatting>
  <conditionalFormatting sqref="C4:N4">
    <cfRule type="expression" dxfId="1" priority="2">
      <formula>C4=1</formula>
    </cfRule>
  </conditionalFormatting>
  <conditionalFormatting sqref="C5:N5">
    <cfRule type="expression" dxfId="0" priority="1">
      <formula>C5=1</formula>
    </cfRule>
  </conditionalFormatting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Worcester Polytechnic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Cote-Dumphy</dc:creator>
  <cp:lastModifiedBy>Brannon Cote-Dumphy</cp:lastModifiedBy>
  <cp:lastPrinted>2011-02-14T02:25:29Z</cp:lastPrinted>
  <dcterms:created xsi:type="dcterms:W3CDTF">2011-02-08T23:38:08Z</dcterms:created>
  <dcterms:modified xsi:type="dcterms:W3CDTF">2011-02-16T00:02:17Z</dcterms:modified>
</cp:coreProperties>
</file>